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ROJEKTI ANTE\A-1814 ŠKOLA NOVI BOKANJAC\GLAVNI PROJEKT\"/>
    </mc:Choice>
  </mc:AlternateContent>
  <bookViews>
    <workbookView xWindow="7635" yWindow="-15" windowWidth="7680" windowHeight="9030" tabRatio="826"/>
  </bookViews>
  <sheets>
    <sheet name="GRAĐEVINSKO OBRTNIČKI RADOVI" sheetId="11" r:id="rId1"/>
    <sheet name="STROJARSKI RADOVI" sheetId="8" r:id="rId2"/>
    <sheet name="ELEKTROINSTALACIJE" sheetId="1" r:id="rId3"/>
    <sheet name="SUSTAV ZA DOJAVU POŽARA" sheetId="3" r:id="rId4"/>
    <sheet name="SUSTAV TEHNIČKE ZAŠTITE" sheetId="5" r:id="rId5"/>
    <sheet name="VODA I KANALIZACIJA ŠKOLA" sheetId="9" r:id="rId6"/>
    <sheet name="VODA I KANALIZACIJA DVORANA" sheetId="10" r:id="rId7"/>
    <sheet name="SVEUKUPNA REKAPITULACIJA" sheetId="12" r:id="rId8"/>
  </sheets>
  <definedNames>
    <definedName name="OLE_LINK1" localSheetId="2">ELEKTROINSTALACIJE!#REF!</definedName>
    <definedName name="OLE_LINK1" localSheetId="4">'SUSTAV TEHNIČKE ZAŠTITE'!$A$313</definedName>
    <definedName name="OLE_LINK1" localSheetId="3">'SUSTAV ZA DOJAVU POŽARA'!#REF!</definedName>
    <definedName name="_xlnm.Print_Area" localSheetId="2">ELEKTROINSTALACIJE!$A$1:$F$19</definedName>
    <definedName name="_xlnm.Print_Area" localSheetId="4">'SUSTAV TEHNIČKE ZAŠTITE'!$A$1:$F$635</definedName>
    <definedName name="_xlnm.Print_Area" localSheetId="3">'SUSTAV ZA DOJAVU POŽARA'!$A$1:$F$283</definedName>
    <definedName name="_xlnm.Print_Titles" localSheetId="2">ELEKTROINSTALACIJE!#REF!</definedName>
    <definedName name="_xlnm.Print_Titles" localSheetId="4">'SUSTAV TEHNIČKE ZAŠTITE'!$31:$32</definedName>
    <definedName name="_xlnm.Print_Titles" localSheetId="3">'SUSTAV ZA DOJAVU POŽARA'!$31:$32</definedName>
  </definedNames>
  <calcPr calcId="152511" fullCalcOnLoad="1"/>
</workbook>
</file>

<file path=xl/calcChain.xml><?xml version="1.0" encoding="utf-8"?>
<calcChain xmlns="http://schemas.openxmlformats.org/spreadsheetml/2006/main">
  <c r="F924" i="1" l="1"/>
  <c r="F920" i="1"/>
  <c r="F919" i="1"/>
  <c r="F918" i="1"/>
  <c r="F914" i="1"/>
  <c r="F913" i="1"/>
  <c r="F912" i="1"/>
  <c r="F908" i="1"/>
  <c r="F907" i="1"/>
  <c r="F906" i="1"/>
  <c r="F902" i="1"/>
  <c r="F901" i="1"/>
  <c r="F900" i="1"/>
  <c r="F896" i="1"/>
  <c r="F895" i="1"/>
  <c r="F894" i="1"/>
  <c r="F890" i="1"/>
  <c r="F889" i="1"/>
  <c r="A888" i="1"/>
  <c r="A893" i="1" s="1"/>
  <c r="A899" i="1" s="1"/>
  <c r="A905" i="1" s="1"/>
  <c r="A911" i="1" s="1"/>
  <c r="A917" i="1" s="1"/>
  <c r="A923" i="1" s="1"/>
  <c r="F885" i="1"/>
  <c r="F884" i="1"/>
  <c r="F883" i="1"/>
  <c r="F882" i="1"/>
  <c r="F881" i="1"/>
  <c r="F880" i="1"/>
  <c r="F879" i="1"/>
  <c r="F878" i="1"/>
  <c r="F877" i="1"/>
  <c r="F876" i="1"/>
  <c r="F875" i="1"/>
  <c r="F874" i="1"/>
  <c r="F927" i="1" s="1"/>
  <c r="F940" i="1" s="1"/>
  <c r="A873" i="1"/>
  <c r="F868" i="1"/>
  <c r="F939" i="1" s="1"/>
  <c r="F866" i="1"/>
  <c r="F864" i="1"/>
  <c r="F862" i="1"/>
  <c r="A862" i="1"/>
  <c r="A864" i="1" s="1"/>
  <c r="A866" i="1" s="1"/>
  <c r="F860" i="1"/>
  <c r="F853" i="1"/>
  <c r="F852" i="1"/>
  <c r="F851" i="1"/>
  <c r="F850" i="1"/>
  <c r="F849" i="1"/>
  <c r="F848" i="1"/>
  <c r="F847" i="1"/>
  <c r="F846" i="1"/>
  <c r="F845" i="1"/>
  <c r="F844" i="1"/>
  <c r="F843" i="1"/>
  <c r="F842" i="1"/>
  <c r="F841" i="1"/>
  <c r="F840" i="1"/>
  <c r="F837" i="1"/>
  <c r="F836" i="1"/>
  <c r="F833" i="1"/>
  <c r="F831" i="1"/>
  <c r="F830" i="1"/>
  <c r="F829" i="1"/>
  <c r="F826" i="1"/>
  <c r="F825" i="1"/>
  <c r="F822" i="1"/>
  <c r="F820" i="1"/>
  <c r="F818" i="1"/>
  <c r="F816" i="1"/>
  <c r="F814" i="1"/>
  <c r="F812" i="1"/>
  <c r="F810" i="1"/>
  <c r="F808" i="1"/>
  <c r="F806" i="1"/>
  <c r="F804" i="1"/>
  <c r="F802" i="1"/>
  <c r="F800" i="1"/>
  <c r="F799" i="1"/>
  <c r="F798" i="1"/>
  <c r="F797" i="1"/>
  <c r="F796" i="1"/>
  <c r="F855" i="1" s="1"/>
  <c r="F938" i="1" s="1"/>
  <c r="A795" i="1"/>
  <c r="A802" i="1" s="1"/>
  <c r="A804" i="1" s="1"/>
  <c r="A806" i="1" s="1"/>
  <c r="A808" i="1" s="1"/>
  <c r="A810" i="1" s="1"/>
  <c r="A812" i="1" s="1"/>
  <c r="A814" i="1" s="1"/>
  <c r="A816" i="1" s="1"/>
  <c r="A818" i="1" s="1"/>
  <c r="A820" i="1" s="1"/>
  <c r="A822" i="1" s="1"/>
  <c r="A824" i="1" s="1"/>
  <c r="A828" i="1" s="1"/>
  <c r="A833" i="1" s="1"/>
  <c r="A835" i="1" s="1"/>
  <c r="A839" i="1" s="1"/>
  <c r="F787" i="1"/>
  <c r="F785" i="1"/>
  <c r="F783" i="1"/>
  <c r="F781" i="1"/>
  <c r="F779" i="1"/>
  <c r="F777" i="1"/>
  <c r="F775" i="1"/>
  <c r="F773" i="1"/>
  <c r="F771" i="1"/>
  <c r="F769" i="1"/>
  <c r="F765" i="1"/>
  <c r="F762" i="1"/>
  <c r="F758" i="1"/>
  <c r="F754" i="1"/>
  <c r="F750" i="1"/>
  <c r="F746" i="1"/>
  <c r="F742" i="1"/>
  <c r="F738" i="1"/>
  <c r="F734" i="1"/>
  <c r="F730" i="1"/>
  <c r="F726" i="1"/>
  <c r="F722" i="1"/>
  <c r="F718" i="1"/>
  <c r="F714" i="1"/>
  <c r="F710" i="1"/>
  <c r="F706" i="1"/>
  <c r="F702" i="1"/>
  <c r="F698" i="1"/>
  <c r="F694" i="1"/>
  <c r="F690" i="1"/>
  <c r="F686" i="1"/>
  <c r="F682" i="1"/>
  <c r="F678" i="1"/>
  <c r="F675" i="1"/>
  <c r="F670" i="1"/>
  <c r="F668" i="1"/>
  <c r="F667" i="1"/>
  <c r="F666" i="1"/>
  <c r="F664" i="1"/>
  <c r="F663" i="1"/>
  <c r="F662" i="1"/>
  <c r="F660" i="1"/>
  <c r="F658" i="1"/>
  <c r="F657" i="1"/>
  <c r="A657" i="1"/>
  <c r="A678" i="1" s="1"/>
  <c r="A682" i="1" s="1"/>
  <c r="A686" i="1" s="1"/>
  <c r="A690" i="1" s="1"/>
  <c r="A694" i="1" s="1"/>
  <c r="A698" i="1" s="1"/>
  <c r="A702" i="1" s="1"/>
  <c r="A706" i="1" s="1"/>
  <c r="A710" i="1" s="1"/>
  <c r="A714" i="1" s="1"/>
  <c r="A718" i="1" s="1"/>
  <c r="A722" i="1" s="1"/>
  <c r="A726" i="1" s="1"/>
  <c r="A730" i="1" s="1"/>
  <c r="A734" i="1" s="1"/>
  <c r="A738" i="1" s="1"/>
  <c r="A742" i="1" s="1"/>
  <c r="A746" i="1" s="1"/>
  <c r="A750" i="1" s="1"/>
  <c r="A754" i="1" s="1"/>
  <c r="A758" i="1" s="1"/>
  <c r="A762" i="1" s="1"/>
  <c r="A765" i="1" s="1"/>
  <c r="A768" i="1" s="1"/>
  <c r="F654" i="1"/>
  <c r="F652" i="1"/>
  <c r="F650" i="1"/>
  <c r="F648" i="1"/>
  <c r="F642" i="1"/>
  <c r="F640" i="1"/>
  <c r="F639" i="1"/>
  <c r="F638" i="1"/>
  <c r="F636" i="1"/>
  <c r="F634" i="1"/>
  <c r="F632" i="1"/>
  <c r="F630" i="1"/>
  <c r="F628" i="1"/>
  <c r="F790" i="1" s="1"/>
  <c r="F937" i="1" s="1"/>
  <c r="F621" i="1"/>
  <c r="F619" i="1"/>
  <c r="F617" i="1"/>
  <c r="F615" i="1"/>
  <c r="F613" i="1"/>
  <c r="F611" i="1"/>
  <c r="A610" i="1"/>
  <c r="A613" i="1" s="1"/>
  <c r="A615" i="1" s="1"/>
  <c r="A617" i="1" s="1"/>
  <c r="A619" i="1" s="1"/>
  <c r="A621" i="1" s="1"/>
  <c r="F608" i="1"/>
  <c r="F607" i="1"/>
  <c r="F606" i="1"/>
  <c r="F605" i="1"/>
  <c r="F604" i="1"/>
  <c r="F603" i="1"/>
  <c r="F600" i="1"/>
  <c r="F598" i="1"/>
  <c r="F596" i="1"/>
  <c r="F594" i="1"/>
  <c r="F592" i="1"/>
  <c r="F590" i="1"/>
  <c r="F589" i="1"/>
  <c r="F588" i="1"/>
  <c r="F587" i="1"/>
  <c r="F586" i="1"/>
  <c r="F585" i="1"/>
  <c r="F584" i="1"/>
  <c r="F583" i="1"/>
  <c r="F582" i="1"/>
  <c r="F581" i="1"/>
  <c r="F578" i="1"/>
  <c r="F577" i="1"/>
  <c r="F576" i="1"/>
  <c r="F575" i="1"/>
  <c r="F574" i="1"/>
  <c r="F573" i="1"/>
  <c r="F572" i="1"/>
  <c r="F571" i="1"/>
  <c r="F568" i="1"/>
  <c r="F567" i="1"/>
  <c r="F566" i="1"/>
  <c r="F565" i="1"/>
  <c r="F564" i="1"/>
  <c r="F563" i="1"/>
  <c r="F562" i="1"/>
  <c r="F561" i="1"/>
  <c r="F560" i="1"/>
  <c r="F559" i="1"/>
  <c r="F558" i="1"/>
  <c r="F557" i="1"/>
  <c r="F556" i="1"/>
  <c r="F555" i="1"/>
  <c r="F623" i="1" s="1"/>
  <c r="F936" i="1" s="1"/>
  <c r="F547" i="1"/>
  <c r="F545" i="1"/>
  <c r="F544" i="1"/>
  <c r="F543" i="1"/>
  <c r="F542" i="1"/>
  <c r="F539" i="1"/>
  <c r="F538" i="1"/>
  <c r="F535" i="1"/>
  <c r="F534" i="1"/>
  <c r="F531" i="1"/>
  <c r="F530" i="1"/>
  <c r="F529" i="1"/>
  <c r="F526" i="1"/>
  <c r="F524" i="1"/>
  <c r="F521" i="1"/>
  <c r="F520" i="1"/>
  <c r="F517" i="1"/>
  <c r="F516" i="1"/>
  <c r="F515" i="1"/>
  <c r="F514" i="1"/>
  <c r="F513" i="1"/>
  <c r="F512" i="1"/>
  <c r="F511" i="1"/>
  <c r="F510" i="1"/>
  <c r="F509" i="1"/>
  <c r="F508" i="1"/>
  <c r="F507" i="1"/>
  <c r="F506" i="1"/>
  <c r="F504" i="1"/>
  <c r="F503" i="1"/>
  <c r="F502" i="1"/>
  <c r="F501" i="1"/>
  <c r="F500" i="1"/>
  <c r="F499" i="1"/>
  <c r="F498" i="1"/>
  <c r="F497" i="1"/>
  <c r="F496" i="1"/>
  <c r="F495" i="1"/>
  <c r="F494" i="1"/>
  <c r="F492" i="1"/>
  <c r="F491" i="1"/>
  <c r="F490" i="1"/>
  <c r="F489" i="1"/>
  <c r="F488" i="1"/>
  <c r="F487" i="1"/>
  <c r="F486" i="1"/>
  <c r="F485" i="1"/>
  <c r="F484" i="1"/>
  <c r="F483" i="1"/>
  <c r="F482" i="1"/>
  <c r="F481" i="1"/>
  <c r="F479" i="1"/>
  <c r="F478" i="1"/>
  <c r="F477" i="1"/>
  <c r="F476" i="1"/>
  <c r="F475" i="1"/>
  <c r="F474" i="1"/>
  <c r="F473" i="1"/>
  <c r="F472" i="1"/>
  <c r="F471" i="1"/>
  <c r="F470" i="1"/>
  <c r="F469" i="1"/>
  <c r="F468" i="1"/>
  <c r="F467" i="1"/>
  <c r="F466" i="1"/>
  <c r="F465" i="1"/>
  <c r="F464" i="1"/>
  <c r="F463" i="1"/>
  <c r="F462" i="1"/>
  <c r="F460" i="1"/>
  <c r="F458" i="1"/>
  <c r="F549" i="1" s="1"/>
  <c r="F935" i="1" s="1"/>
  <c r="A458" i="1"/>
  <c r="A460" i="1" s="1"/>
  <c r="A462" i="1" s="1"/>
  <c r="A481" i="1" s="1"/>
  <c r="A494" i="1" s="1"/>
  <c r="A506" i="1" s="1"/>
  <c r="A519" i="1" s="1"/>
  <c r="A523" i="1" s="1"/>
  <c r="A526" i="1" s="1"/>
  <c r="A528" i="1" s="1"/>
  <c r="A533" i="1" s="1"/>
  <c r="A537" i="1" s="1"/>
  <c r="F451" i="1"/>
  <c r="F450" i="1"/>
  <c r="F449" i="1"/>
  <c r="F448" i="1"/>
  <c r="F447" i="1"/>
  <c r="F446" i="1"/>
  <c r="F443" i="1"/>
  <c r="F442" i="1"/>
  <c r="F441" i="1"/>
  <c r="F440" i="1"/>
  <c r="F439" i="1"/>
  <c r="F438" i="1"/>
  <c r="F436" i="1"/>
  <c r="F435" i="1"/>
  <c r="F434" i="1"/>
  <c r="F433" i="1"/>
  <c r="F432" i="1"/>
  <c r="F431" i="1"/>
  <c r="F429" i="1"/>
  <c r="F428" i="1"/>
  <c r="F427" i="1"/>
  <c r="F426" i="1"/>
  <c r="F425" i="1"/>
  <c r="F424" i="1"/>
  <c r="F423"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1" i="1"/>
  <c r="F378" i="1"/>
  <c r="F377" i="1"/>
  <c r="F376" i="1"/>
  <c r="F375" i="1"/>
  <c r="F374" i="1"/>
  <c r="F372" i="1"/>
  <c r="F371" i="1"/>
  <c r="F370" i="1"/>
  <c r="F369" i="1"/>
  <c r="F368" i="1"/>
  <c r="F366" i="1"/>
  <c r="F365" i="1"/>
  <c r="F364" i="1"/>
  <c r="F361" i="1"/>
  <c r="F358" i="1"/>
  <c r="F357" i="1"/>
  <c r="F356" i="1"/>
  <c r="F355" i="1"/>
  <c r="F354" i="1"/>
  <c r="F351" i="1"/>
  <c r="F350" i="1"/>
  <c r="F349" i="1"/>
  <c r="F348" i="1"/>
  <c r="F347" i="1"/>
  <c r="F346" i="1"/>
  <c r="F345" i="1"/>
  <c r="F344" i="1"/>
  <c r="F343" i="1"/>
  <c r="F342" i="1"/>
  <c r="F341" i="1"/>
  <c r="F338" i="1"/>
  <c r="F337" i="1"/>
  <c r="F336" i="1"/>
  <c r="F335" i="1"/>
  <c r="F334" i="1"/>
  <c r="F333" i="1"/>
  <c r="F332" i="1"/>
  <c r="F331" i="1"/>
  <c r="F330" i="1"/>
  <c r="F329" i="1"/>
  <c r="F328" i="1"/>
  <c r="F327" i="1"/>
  <c r="F326" i="1"/>
  <c r="F325" i="1"/>
  <c r="F324" i="1"/>
  <c r="F323" i="1"/>
  <c r="F322" i="1"/>
  <c r="F321" i="1"/>
  <c r="F320" i="1"/>
  <c r="F319" i="1"/>
  <c r="F318" i="1"/>
  <c r="F317" i="1"/>
  <c r="F316" i="1"/>
  <c r="A315" i="1"/>
  <c r="A340" i="1" s="1"/>
  <c r="F313" i="1"/>
  <c r="F312" i="1"/>
  <c r="F311" i="1"/>
  <c r="F310" i="1"/>
  <c r="F309" i="1"/>
  <c r="F308" i="1"/>
  <c r="D307" i="1"/>
  <c r="F307" i="1" s="1"/>
  <c r="F304" i="1"/>
  <c r="F303" i="1"/>
  <c r="F302" i="1"/>
  <c r="A301" i="1"/>
  <c r="A306" i="1" s="1"/>
  <c r="F299" i="1"/>
  <c r="F298" i="1"/>
  <c r="F297" i="1"/>
  <c r="F453" i="1" s="1"/>
  <c r="F934" i="1" s="1"/>
  <c r="F289" i="1"/>
  <c r="F288" i="1"/>
  <c r="F287" i="1"/>
  <c r="F286" i="1"/>
  <c r="F285" i="1"/>
  <c r="F284" i="1"/>
  <c r="F283" i="1"/>
  <c r="F282" i="1"/>
  <c r="F281" i="1"/>
  <c r="F280" i="1"/>
  <c r="F279" i="1"/>
  <c r="F278" i="1"/>
  <c r="F277" i="1"/>
  <c r="F276" i="1"/>
  <c r="F275" i="1"/>
  <c r="F274" i="1"/>
  <c r="F273" i="1"/>
  <c r="F272" i="1"/>
  <c r="F270" i="1"/>
  <c r="F269" i="1"/>
  <c r="F268" i="1"/>
  <c r="F266" i="1"/>
  <c r="F265" i="1"/>
  <c r="F264" i="1"/>
  <c r="F263" i="1"/>
  <c r="F261" i="1"/>
  <c r="F260" i="1"/>
  <c r="F259" i="1"/>
  <c r="F258" i="1"/>
  <c r="F257" i="1"/>
  <c r="F256" i="1"/>
  <c r="F255" i="1"/>
  <c r="F253" i="1"/>
  <c r="F252" i="1"/>
  <c r="F251" i="1"/>
  <c r="F250" i="1"/>
  <c r="F248" i="1"/>
  <c r="F247" i="1"/>
  <c r="F246" i="1"/>
  <c r="F245" i="1"/>
  <c r="F244" i="1"/>
  <c r="F242" i="1"/>
  <c r="F241" i="1"/>
  <c r="F240" i="1"/>
  <c r="F239" i="1"/>
  <c r="F238" i="1"/>
  <c r="F237" i="1"/>
  <c r="F236" i="1"/>
  <c r="F234" i="1"/>
  <c r="F233" i="1"/>
  <c r="F232" i="1"/>
  <c r="F230" i="1"/>
  <c r="F229" i="1"/>
  <c r="F227" i="1"/>
  <c r="F226" i="1"/>
  <c r="F225" i="1"/>
  <c r="F224" i="1"/>
  <c r="F223" i="1"/>
  <c r="F221" i="1"/>
  <c r="F220" i="1"/>
  <c r="F219" i="1"/>
  <c r="F218" i="1"/>
  <c r="F217" i="1"/>
  <c r="F216" i="1"/>
  <c r="F215" i="1"/>
  <c r="F213" i="1"/>
  <c r="F212" i="1"/>
  <c r="F211" i="1"/>
  <c r="F209" i="1"/>
  <c r="F208" i="1"/>
  <c r="F206" i="1"/>
  <c r="F205" i="1"/>
  <c r="F204" i="1"/>
  <c r="F203" i="1"/>
  <c r="F202" i="1"/>
  <c r="F200" i="1"/>
  <c r="F199" i="1"/>
  <c r="F198" i="1"/>
  <c r="F197" i="1"/>
  <c r="F196" i="1"/>
  <c r="F195" i="1"/>
  <c r="F194" i="1"/>
  <c r="F192" i="1"/>
  <c r="F191" i="1"/>
  <c r="F190" i="1"/>
  <c r="F189" i="1"/>
  <c r="F187" i="1"/>
  <c r="F186" i="1"/>
  <c r="F184" i="1"/>
  <c r="F183" i="1"/>
  <c r="F182" i="1"/>
  <c r="F181" i="1"/>
  <c r="F180" i="1"/>
  <c r="F179" i="1"/>
  <c r="F178" i="1"/>
  <c r="F177" i="1"/>
  <c r="F176" i="1"/>
  <c r="F174" i="1"/>
  <c r="F173" i="1"/>
  <c r="F172" i="1"/>
  <c r="F171" i="1"/>
  <c r="F170" i="1"/>
  <c r="F169" i="1"/>
  <c r="F168" i="1"/>
  <c r="F167" i="1"/>
  <c r="F166" i="1"/>
  <c r="F164" i="1"/>
  <c r="F163" i="1"/>
  <c r="F162" i="1"/>
  <c r="F161" i="1"/>
  <c r="F159" i="1"/>
  <c r="F158" i="1"/>
  <c r="F157" i="1"/>
  <c r="F156" i="1"/>
  <c r="F155" i="1"/>
  <c r="F154" i="1"/>
  <c r="F153" i="1"/>
  <c r="F151" i="1"/>
  <c r="F150" i="1"/>
  <c r="F148" i="1"/>
  <c r="F147" i="1"/>
  <c r="F146" i="1"/>
  <c r="F145" i="1"/>
  <c r="F144" i="1"/>
  <c r="F143" i="1"/>
  <c r="F142" i="1"/>
  <c r="F140" i="1"/>
  <c r="F139" i="1"/>
  <c r="F138" i="1"/>
  <c r="F137" i="1"/>
  <c r="F136" i="1"/>
  <c r="F134" i="1"/>
  <c r="F133" i="1"/>
  <c r="F132" i="1"/>
  <c r="F131" i="1"/>
  <c r="F129" i="1"/>
  <c r="F128" i="1"/>
  <c r="F127" i="1"/>
  <c r="F126" i="1"/>
  <c r="F125" i="1"/>
  <c r="F124" i="1"/>
  <c r="F123" i="1"/>
  <c r="F122" i="1"/>
  <c r="F120" i="1"/>
  <c r="F118" i="1"/>
  <c r="F117" i="1"/>
  <c r="F116" i="1"/>
  <c r="F115" i="1"/>
  <c r="F113" i="1"/>
  <c r="F112" i="1"/>
  <c r="F111" i="1"/>
  <c r="F109" i="1"/>
  <c r="F108" i="1"/>
  <c r="F106" i="1"/>
  <c r="F105" i="1"/>
  <c r="F104" i="1"/>
  <c r="F103" i="1"/>
  <c r="F102" i="1"/>
  <c r="F101" i="1"/>
  <c r="F99" i="1"/>
  <c r="F98" i="1"/>
  <c r="F97" i="1"/>
  <c r="F96" i="1"/>
  <c r="F94" i="1"/>
  <c r="F93" i="1"/>
  <c r="F92" i="1"/>
  <c r="F90" i="1"/>
  <c r="F89" i="1"/>
  <c r="F88" i="1"/>
  <c r="F87" i="1"/>
  <c r="F86" i="1"/>
  <c r="F85" i="1"/>
  <c r="F84" i="1"/>
  <c r="F83" i="1"/>
  <c r="F81" i="1"/>
  <c r="F80" i="1"/>
  <c r="F79" i="1"/>
  <c r="F78" i="1"/>
  <c r="F77" i="1"/>
  <c r="F76" i="1"/>
  <c r="F75" i="1"/>
  <c r="A75" i="1"/>
  <c r="A120" i="1" s="1"/>
  <c r="A122" i="1" s="1"/>
  <c r="A142" i="1" s="1"/>
  <c r="A166" i="1" s="1"/>
  <c r="A194" i="1" s="1"/>
  <c r="A215" i="1" s="1"/>
  <c r="A236" i="1" s="1"/>
  <c r="A255" i="1" s="1"/>
  <c r="A272" i="1" s="1"/>
  <c r="F74" i="1"/>
  <c r="F73" i="1"/>
  <c r="F72" i="1"/>
  <c r="F71" i="1"/>
  <c r="F70" i="1"/>
  <c r="F69" i="1"/>
  <c r="F68" i="1"/>
  <c r="F67" i="1"/>
  <c r="F66" i="1"/>
  <c r="F65" i="1"/>
  <c r="A65" i="1"/>
  <c r="F58" i="1"/>
  <c r="F56" i="1"/>
  <c r="F54" i="1"/>
  <c r="F52" i="1"/>
  <c r="F50" i="1"/>
  <c r="F48" i="1"/>
  <c r="F46" i="1"/>
  <c r="F44" i="1"/>
  <c r="F42" i="1"/>
  <c r="F40" i="1"/>
  <c r="F38" i="1"/>
  <c r="F36" i="1"/>
  <c r="F60" i="1" s="1"/>
  <c r="F932" i="1" s="1"/>
  <c r="A36" i="1"/>
  <c r="A38" i="1" s="1"/>
  <c r="A40" i="1" s="1"/>
  <c r="A42" i="1" s="1"/>
  <c r="A44" i="1" s="1"/>
  <c r="A46" i="1" s="1"/>
  <c r="A48" i="1" s="1"/>
  <c r="A50" i="1" s="1"/>
  <c r="A52" i="1" s="1"/>
  <c r="A54" i="1" s="1"/>
  <c r="A56" i="1" s="1"/>
  <c r="A58" i="1" s="1"/>
  <c r="F2109" i="11"/>
  <c r="F2111" i="11" s="1"/>
  <c r="F11" i="9"/>
  <c r="F14" i="9"/>
  <c r="F16" i="9"/>
  <c r="F18" i="9"/>
  <c r="F20" i="9"/>
  <c r="F23" i="9"/>
  <c r="F25" i="9" s="1"/>
  <c r="F141" i="9" s="1"/>
  <c r="F29" i="9"/>
  <c r="F31" i="9"/>
  <c r="F33" i="9"/>
  <c r="F35" i="9"/>
  <c r="F37" i="9"/>
  <c r="F39" i="9"/>
  <c r="F41" i="9"/>
  <c r="F44" i="9"/>
  <c r="F47" i="9"/>
  <c r="F50" i="9"/>
  <c r="F53" i="9"/>
  <c r="F56" i="9" s="1"/>
  <c r="F142" i="9" s="1"/>
  <c r="F61" i="9"/>
  <c r="F63" i="9"/>
  <c r="F65" i="9"/>
  <c r="F67" i="9"/>
  <c r="F69" i="9"/>
  <c r="F71" i="9"/>
  <c r="F75" i="9"/>
  <c r="F76" i="9"/>
  <c r="F80" i="9"/>
  <c r="F83" i="9"/>
  <c r="F86" i="9"/>
  <c r="F91" i="9"/>
  <c r="F94" i="9"/>
  <c r="F95" i="9"/>
  <c r="F98" i="9"/>
  <c r="F99" i="9"/>
  <c r="F105" i="9"/>
  <c r="F106" i="9"/>
  <c r="F109" i="9"/>
  <c r="F110" i="9"/>
  <c r="F113" i="9"/>
  <c r="F114" i="9"/>
  <c r="F123" i="9"/>
  <c r="F125" i="9"/>
  <c r="F127" i="9" s="1"/>
  <c r="F144" i="9" s="1"/>
  <c r="F132" i="9"/>
  <c r="F133" i="9"/>
  <c r="F134" i="9"/>
  <c r="F136" i="9" s="1"/>
  <c r="F145" i="9" s="1"/>
  <c r="A140" i="9"/>
  <c r="B140" i="9"/>
  <c r="B141" i="9"/>
  <c r="B142" i="9"/>
  <c r="A143" i="9"/>
  <c r="B143" i="9"/>
  <c r="B144" i="9"/>
  <c r="B145" i="9"/>
  <c r="F155" i="9"/>
  <c r="F156" i="9"/>
  <c r="F161" i="9"/>
  <c r="F163" i="9"/>
  <c r="F166" i="9"/>
  <c r="F171" i="9" s="1"/>
  <c r="F205" i="9" s="1"/>
  <c r="F169" i="9"/>
  <c r="F197" i="9"/>
  <c r="F198" i="9" s="1"/>
  <c r="F207" i="9" s="1"/>
  <c r="A204" i="9"/>
  <c r="B204" i="9"/>
  <c r="B205" i="9"/>
  <c r="A207" i="9"/>
  <c r="B207" i="9"/>
  <c r="F220" i="9"/>
  <c r="F221" i="9" s="1"/>
  <c r="F225" i="9"/>
  <c r="F226" i="9"/>
  <c r="F229" i="9"/>
  <c r="F230" i="9"/>
  <c r="F231" i="9"/>
  <c r="F232" i="9"/>
  <c r="F233" i="9"/>
  <c r="F234" i="9"/>
  <c r="F237" i="9"/>
  <c r="F238" i="9"/>
  <c r="F241" i="9"/>
  <c r="F244" i="9"/>
  <c r="F246" i="9" s="1"/>
  <c r="F360" i="9" s="1"/>
  <c r="F268" i="9"/>
  <c r="F271" i="9"/>
  <c r="F274" i="9"/>
  <c r="F279" i="9"/>
  <c r="F287" i="9"/>
  <c r="F288" i="9"/>
  <c r="F289" i="9"/>
  <c r="F293" i="9"/>
  <c r="F296" i="9"/>
  <c r="F299" i="9"/>
  <c r="F364" i="9" s="1"/>
  <c r="F305" i="9"/>
  <c r="F307" i="9"/>
  <c r="F340" i="9"/>
  <c r="F365" i="9"/>
  <c r="F310" i="9"/>
  <c r="F312" i="9"/>
  <c r="F316" i="9"/>
  <c r="F320" i="9"/>
  <c r="F324" i="9"/>
  <c r="F327" i="9"/>
  <c r="F330" i="9"/>
  <c r="F333" i="9"/>
  <c r="F336" i="9"/>
  <c r="F339" i="9"/>
  <c r="F350" i="9"/>
  <c r="F351" i="9"/>
  <c r="F368" i="9" s="1"/>
  <c r="A357" i="9"/>
  <c r="B357" i="9"/>
  <c r="B358" i="9"/>
  <c r="B359" i="9"/>
  <c r="A361" i="9"/>
  <c r="B361" i="9"/>
  <c r="B362" i="9"/>
  <c r="B363" i="9"/>
  <c r="A365" i="9"/>
  <c r="B365" i="9"/>
  <c r="A368" i="9"/>
  <c r="B368" i="9"/>
  <c r="F36" i="5"/>
  <c r="F65" i="5"/>
  <c r="F334" i="5"/>
  <c r="F600" i="5" s="1"/>
  <c r="F603" i="5" s="1"/>
  <c r="F69" i="5"/>
  <c r="F79" i="5"/>
  <c r="F83" i="5"/>
  <c r="F91" i="5"/>
  <c r="F93" i="5"/>
  <c r="F99" i="5"/>
  <c r="F112" i="5"/>
  <c r="F116" i="5"/>
  <c r="F127" i="5"/>
  <c r="F137" i="5"/>
  <c r="F142" i="5"/>
  <c r="F149" i="5"/>
  <c r="F156" i="5"/>
  <c r="F164" i="5"/>
  <c r="F169" i="5"/>
  <c r="F174" i="5"/>
  <c r="F180" i="5"/>
  <c r="F186" i="5"/>
  <c r="F190" i="5"/>
  <c r="F195" i="5"/>
  <c r="F202" i="5"/>
  <c r="F207" i="5"/>
  <c r="F212" i="5"/>
  <c r="F220" i="5"/>
  <c r="F234" i="5"/>
  <c r="F245" i="5"/>
  <c r="F250" i="5"/>
  <c r="F256" i="5"/>
  <c r="F261" i="5"/>
  <c r="F267" i="5"/>
  <c r="F273" i="5"/>
  <c r="F277" i="5"/>
  <c r="F280" i="5"/>
  <c r="F282" i="5"/>
  <c r="F284" i="5"/>
  <c r="F286" i="5"/>
  <c r="F288" i="5"/>
  <c r="F290" i="5"/>
  <c r="A292" i="5"/>
  <c r="F292" i="5"/>
  <c r="A294" i="5"/>
  <c r="F294" i="5"/>
  <c r="A296" i="5"/>
  <c r="F296" i="5"/>
  <c r="A298" i="5"/>
  <c r="F298" i="5"/>
  <c r="A300" i="5"/>
  <c r="F300" i="5"/>
  <c r="A302" i="5"/>
  <c r="F302" i="5"/>
  <c r="A304" i="5"/>
  <c r="F304" i="5"/>
  <c r="A306" i="5"/>
  <c r="F306" i="5"/>
  <c r="A308" i="5"/>
  <c r="F308" i="5"/>
  <c r="A310" i="5"/>
  <c r="F310" i="5"/>
  <c r="A312" i="5"/>
  <c r="F312" i="5"/>
  <c r="A320" i="5"/>
  <c r="F320" i="5"/>
  <c r="A322" i="5"/>
  <c r="F322" i="5"/>
  <c r="A328" i="5"/>
  <c r="F328" i="5"/>
  <c r="F339" i="5"/>
  <c r="F594" i="5"/>
  <c r="F601" i="5"/>
  <c r="F357" i="5"/>
  <c r="F372" i="5"/>
  <c r="F383" i="5"/>
  <c r="F392" i="5"/>
  <c r="F398" i="5"/>
  <c r="F428" i="5"/>
  <c r="F443" i="5"/>
  <c r="F474" i="5"/>
  <c r="F476" i="5"/>
  <c r="F478" i="5"/>
  <c r="F480" i="5"/>
  <c r="F486" i="5"/>
  <c r="F499" i="5"/>
  <c r="F507" i="5"/>
  <c r="F534" i="5"/>
  <c r="F536" i="5"/>
  <c r="F538" i="5"/>
  <c r="F540" i="5"/>
  <c r="F542" i="5"/>
  <c r="F544" i="5"/>
  <c r="F551" i="5"/>
  <c r="F554" i="5"/>
  <c r="A557" i="5"/>
  <c r="F557" i="5"/>
  <c r="A559" i="5"/>
  <c r="F559" i="5"/>
  <c r="A561" i="5"/>
  <c r="F561" i="5"/>
  <c r="A563" i="5"/>
  <c r="F563" i="5"/>
  <c r="A565" i="5"/>
  <c r="F565" i="5"/>
  <c r="A567" i="5"/>
  <c r="F567" i="5"/>
  <c r="A569" i="5"/>
  <c r="F569" i="5"/>
  <c r="A571" i="5"/>
  <c r="F571" i="5"/>
  <c r="A573" i="5"/>
  <c r="F573" i="5"/>
  <c r="A575" i="5"/>
  <c r="F575" i="5"/>
  <c r="A583" i="5"/>
  <c r="F583" i="5"/>
  <c r="A588" i="5"/>
  <c r="F588" i="5"/>
  <c r="F2737" i="11"/>
  <c r="F95" i="10"/>
  <c r="F96" i="10"/>
  <c r="F99" i="10"/>
  <c r="F100" i="10"/>
  <c r="F103" i="10"/>
  <c r="F104" i="10"/>
  <c r="F113" i="10"/>
  <c r="F1106" i="11"/>
  <c r="F119" i="11"/>
  <c r="F120" i="11"/>
  <c r="F154" i="11"/>
  <c r="F159" i="11"/>
  <c r="F164" i="11"/>
  <c r="F169" i="11"/>
  <c r="F174" i="11"/>
  <c r="F134" i="11"/>
  <c r="F141" i="11"/>
  <c r="F101" i="11"/>
  <c r="F1377" i="8"/>
  <c r="F1382" i="8"/>
  <c r="F1387" i="8"/>
  <c r="F1392" i="8"/>
  <c r="F1397" i="8"/>
  <c r="F1402" i="8"/>
  <c r="F1403" i="8"/>
  <c r="F1408" i="8"/>
  <c r="F1409" i="8"/>
  <c r="F1414" i="8"/>
  <c r="F1419" i="8"/>
  <c r="F1423" i="8"/>
  <c r="F1427" i="8"/>
  <c r="F1431" i="8"/>
  <c r="F1434" i="8"/>
  <c r="F1435" i="8"/>
  <c r="F1438" i="8"/>
  <c r="F1440" i="8"/>
  <c r="F1442" i="8"/>
  <c r="F1444" i="8"/>
  <c r="F1454" i="8" s="1"/>
  <c r="F1718" i="8" s="1"/>
  <c r="F1446" i="8"/>
  <c r="F1448" i="8"/>
  <c r="F1450" i="8"/>
  <c r="F1452" i="8"/>
  <c r="F1564" i="8"/>
  <c r="F1644" i="8"/>
  <c r="F1648" i="8"/>
  <c r="F1649" i="8"/>
  <c r="F1650" i="8"/>
  <c r="F1652" i="8"/>
  <c r="F1654" i="8"/>
  <c r="F1657" i="8"/>
  <c r="F1658" i="8"/>
  <c r="F1661" i="8"/>
  <c r="F1662" i="8"/>
  <c r="F1664" i="8"/>
  <c r="F1666" i="8"/>
  <c r="F1668" i="8"/>
  <c r="F1670" i="8"/>
  <c r="F1674" i="8"/>
  <c r="F1676" i="8"/>
  <c r="F1678" i="8"/>
  <c r="F1680" i="8"/>
  <c r="F1682" i="8"/>
  <c r="F1684" i="8"/>
  <c r="F1686" i="8"/>
  <c r="F1690" i="8" s="1"/>
  <c r="F1720" i="8" s="1"/>
  <c r="F1688" i="8"/>
  <c r="F1372" i="8"/>
  <c r="F1360" i="8"/>
  <c r="F1362" i="8"/>
  <c r="F1130" i="8"/>
  <c r="F1134" i="8"/>
  <c r="F984" i="8"/>
  <c r="F994" i="8"/>
  <c r="F1005" i="8"/>
  <c r="F1023" i="8"/>
  <c r="F1032" i="8"/>
  <c r="F1038" i="8"/>
  <c r="F1042" i="8"/>
  <c r="F1045" i="8"/>
  <c r="F1048" i="8"/>
  <c r="F1057" i="8"/>
  <c r="F1058" i="8"/>
  <c r="F1059" i="8"/>
  <c r="F1062" i="8"/>
  <c r="F1070" i="8"/>
  <c r="F1071" i="8"/>
  <c r="F1079" i="8"/>
  <c r="F1084" i="8"/>
  <c r="F1085" i="8"/>
  <c r="F1086" i="8"/>
  <c r="F1091" i="8"/>
  <c r="F1093" i="8"/>
  <c r="F1098" i="8"/>
  <c r="F1099" i="8"/>
  <c r="F1100" i="8"/>
  <c r="F1102" i="8"/>
  <c r="F1105" i="8"/>
  <c r="F1108" i="8"/>
  <c r="F1110" i="8"/>
  <c r="F1113" i="8"/>
  <c r="F1115" i="8"/>
  <c r="F1117" i="8"/>
  <c r="F1119" i="8"/>
  <c r="F1138" i="8" s="1"/>
  <c r="F1712" i="8" s="1"/>
  <c r="F1122" i="8"/>
  <c r="F1123" i="8"/>
  <c r="F1124" i="8"/>
  <c r="F1126" i="8"/>
  <c r="F1128" i="8"/>
  <c r="F1136" i="8"/>
  <c r="F1154" i="8"/>
  <c r="F1158" i="8"/>
  <c r="F1161" i="8"/>
  <c r="F1172" i="8"/>
  <c r="F1184" i="8"/>
  <c r="F1196" i="8"/>
  <c r="F1199" i="8"/>
  <c r="F1207" i="8"/>
  <c r="F1208" i="8"/>
  <c r="F1216" i="8"/>
  <c r="F1221" i="8"/>
  <c r="F1226" i="8"/>
  <c r="F1231" i="8"/>
  <c r="F1236" i="8"/>
  <c r="F1237" i="8"/>
  <c r="F1242" i="8"/>
  <c r="F1247" i="8"/>
  <c r="F1248" i="8"/>
  <c r="F1249" i="8"/>
  <c r="F1250" i="8"/>
  <c r="F1251" i="8"/>
  <c r="F1253" i="8"/>
  <c r="F1255" i="8"/>
  <c r="F1257" i="8"/>
  <c r="F1267" i="8" s="1"/>
  <c r="F1714" i="8" s="1"/>
  <c r="F1259" i="8"/>
  <c r="F1263" i="8"/>
  <c r="F1265" i="8"/>
  <c r="F1319" i="8"/>
  <c r="F1320" i="8"/>
  <c r="F1321" i="8"/>
  <c r="F1322" i="8"/>
  <c r="F1323" i="8"/>
  <c r="F1324" i="8"/>
  <c r="F1325" i="8"/>
  <c r="F1326" i="8"/>
  <c r="F1327" i="8"/>
  <c r="F1328" i="8"/>
  <c r="F1329" i="8"/>
  <c r="F1330" i="8"/>
  <c r="F1331" i="8"/>
  <c r="F1332" i="8"/>
  <c r="F1333" i="8"/>
  <c r="F1334" i="8"/>
  <c r="F1335" i="8"/>
  <c r="F1336" i="8"/>
  <c r="F1337" i="8"/>
  <c r="F1338" i="8"/>
  <c r="F1339" i="8"/>
  <c r="F1340" i="8"/>
  <c r="F1341" i="8"/>
  <c r="F1342" i="8"/>
  <c r="F1343" i="8"/>
  <c r="F1344" i="8"/>
  <c r="F1345" i="8"/>
  <c r="F1346" i="8"/>
  <c r="F1347" i="8"/>
  <c r="F1348" i="8"/>
  <c r="F1365" i="8" s="1"/>
  <c r="F1716" i="8" s="1"/>
  <c r="F1349" i="8"/>
  <c r="F1350" i="8"/>
  <c r="F1351" i="8"/>
  <c r="F1352" i="8"/>
  <c r="F1353" i="8"/>
  <c r="F1354" i="8"/>
  <c r="F1355" i="8"/>
  <c r="F1356" i="8"/>
  <c r="F1357" i="8"/>
  <c r="F1358" i="8"/>
  <c r="F1359" i="8"/>
  <c r="F1361" i="8"/>
  <c r="F1363" i="8"/>
  <c r="F971" i="8"/>
  <c r="F828" i="8"/>
  <c r="F832" i="8"/>
  <c r="F852" i="8"/>
  <c r="F858" i="8"/>
  <c r="F862" i="8"/>
  <c r="F866" i="8"/>
  <c r="F870" i="8"/>
  <c r="F872" i="8"/>
  <c r="F878" i="8"/>
  <c r="F881" i="8"/>
  <c r="F882" i="8"/>
  <c r="F883" i="8"/>
  <c r="F884" i="8"/>
  <c r="F885" i="8"/>
  <c r="F887" i="8"/>
  <c r="F888" i="8"/>
  <c r="F889" i="8"/>
  <c r="F890" i="8"/>
  <c r="F891" i="8"/>
  <c r="F892" i="8"/>
  <c r="F893" i="8"/>
  <c r="F894" i="8"/>
  <c r="F896" i="8"/>
  <c r="F899" i="8"/>
  <c r="F900" i="8"/>
  <c r="F901" i="8"/>
  <c r="F902" i="8"/>
  <c r="F903" i="8"/>
  <c r="F904" i="8"/>
  <c r="F905" i="8"/>
  <c r="F908" i="8"/>
  <c r="F909" i="8"/>
  <c r="F910" i="8"/>
  <c r="F913" i="8"/>
  <c r="F914" i="8"/>
  <c r="F915" i="8"/>
  <c r="F916" i="8"/>
  <c r="F919" i="8"/>
  <c r="F920" i="8"/>
  <c r="F921" i="8"/>
  <c r="F922" i="8"/>
  <c r="F923" i="8"/>
  <c r="F926" i="8"/>
  <c r="F927" i="8"/>
  <c r="F929" i="8"/>
  <c r="F931" i="8"/>
  <c r="F933" i="8"/>
  <c r="F935" i="8"/>
  <c r="F937" i="8"/>
  <c r="F939" i="8"/>
  <c r="F941" i="8"/>
  <c r="F954" i="8" s="1"/>
  <c r="F1710" i="8" s="1"/>
  <c r="F943" i="8"/>
  <c r="F945" i="8"/>
  <c r="F947" i="8"/>
  <c r="F950" i="8"/>
  <c r="F952" i="8"/>
  <c r="F824" i="8"/>
  <c r="F820" i="8"/>
  <c r="F812" i="8"/>
  <c r="F797" i="8"/>
  <c r="F782" i="8"/>
  <c r="F767" i="8"/>
  <c r="F752" i="8"/>
  <c r="F733" i="8"/>
  <c r="F717" i="8"/>
  <c r="F684" i="8"/>
  <c r="F655" i="8"/>
  <c r="F658" i="8"/>
  <c r="F661" i="8"/>
  <c r="F664" i="8"/>
  <c r="F666" i="8"/>
  <c r="F668" i="8"/>
  <c r="F670" i="8"/>
  <c r="F672" i="8"/>
  <c r="F675" i="8"/>
  <c r="F677" i="8"/>
  <c r="F679" i="8"/>
  <c r="F682" i="8"/>
  <c r="F686" i="8"/>
  <c r="F688" i="8"/>
  <c r="F696" i="8" s="1"/>
  <c r="F1708" i="8" s="1"/>
  <c r="F692" i="8"/>
  <c r="F694" i="8"/>
  <c r="F653" i="8"/>
  <c r="F650" i="8"/>
  <c r="F539" i="8"/>
  <c r="F541" i="8"/>
  <c r="F543" i="8"/>
  <c r="F545" i="8"/>
  <c r="F547" i="8"/>
  <c r="F550" i="8"/>
  <c r="F551" i="8"/>
  <c r="F552" i="8"/>
  <c r="F553" i="8"/>
  <c r="F554" i="8"/>
  <c r="F555" i="8"/>
  <c r="F556" i="8"/>
  <c r="F559" i="8"/>
  <c r="F560" i="8"/>
  <c r="F561" i="8"/>
  <c r="F562" i="8"/>
  <c r="F564" i="8"/>
  <c r="F567" i="8"/>
  <c r="F568" i="8"/>
  <c r="F569" i="8"/>
  <c r="F570" i="8"/>
  <c r="F571" i="8"/>
  <c r="F573" i="8"/>
  <c r="F575" i="8"/>
  <c r="F582" i="8"/>
  <c r="F584" i="8"/>
  <c r="F586" i="8"/>
  <c r="F588" i="8"/>
  <c r="F590" i="8"/>
  <c r="F592" i="8"/>
  <c r="F595" i="8"/>
  <c r="F597" i="8"/>
  <c r="F599" i="8" s="1"/>
  <c r="F1706" i="8" s="1"/>
  <c r="F537" i="8"/>
  <c r="F534" i="8"/>
  <c r="F531" i="8"/>
  <c r="F523" i="8"/>
  <c r="F521" i="8"/>
  <c r="F416" i="8"/>
  <c r="F335" i="8"/>
  <c r="F211" i="8"/>
  <c r="F213" i="8"/>
  <c r="F217" i="8"/>
  <c r="F222" i="8"/>
  <c r="F225" i="8"/>
  <c r="F227" i="8"/>
  <c r="F229" i="8"/>
  <c r="F231" i="8"/>
  <c r="F234" i="8"/>
  <c r="F238" i="8"/>
  <c r="F248" i="8"/>
  <c r="F252" i="8"/>
  <c r="F255" i="8"/>
  <c r="F257" i="8"/>
  <c r="F261" i="8"/>
  <c r="F264" i="8"/>
  <c r="F268" i="8"/>
  <c r="F272" i="8"/>
  <c r="F276" i="8"/>
  <c r="F280" i="8"/>
  <c r="F283" i="8"/>
  <c r="F286" i="8"/>
  <c r="F289" i="8"/>
  <c r="F292" i="8"/>
  <c r="F296" i="8"/>
  <c r="F300" i="8"/>
  <c r="F303" i="8"/>
  <c r="F306" i="8"/>
  <c r="F309" i="8"/>
  <c r="F312" i="8"/>
  <c r="F314" i="8"/>
  <c r="F316" i="8"/>
  <c r="F318" i="8"/>
  <c r="F323" i="8"/>
  <c r="F327" i="8"/>
  <c r="F332" i="8"/>
  <c r="F338" i="8"/>
  <c r="F340" i="8"/>
  <c r="F343" i="8"/>
  <c r="F346" i="8"/>
  <c r="F349" i="8"/>
  <c r="F351" i="8"/>
  <c r="F362" i="8"/>
  <c r="F367" i="8"/>
  <c r="F368" i="8"/>
  <c r="F369" i="8"/>
  <c r="F370" i="8"/>
  <c r="F371" i="8"/>
  <c r="F372" i="8"/>
  <c r="F373" i="8"/>
  <c r="F374" i="8"/>
  <c r="F375" i="8"/>
  <c r="F377" i="8"/>
  <c r="F383" i="8"/>
  <c r="F384" i="8"/>
  <c r="F385" i="8"/>
  <c r="F386" i="8"/>
  <c r="F387" i="8"/>
  <c r="F388" i="8"/>
  <c r="F389" i="8"/>
  <c r="F391" i="8"/>
  <c r="F396" i="8"/>
  <c r="F400" i="8"/>
  <c r="F403" i="8"/>
  <c r="F404" i="8"/>
  <c r="F405" i="8"/>
  <c r="F406" i="8"/>
  <c r="F407" i="8"/>
  <c r="F408" i="8"/>
  <c r="F409" i="8"/>
  <c r="F412" i="8"/>
  <c r="F413" i="8"/>
  <c r="F417" i="8"/>
  <c r="F420" i="8"/>
  <c r="F421" i="8"/>
  <c r="F422" i="8"/>
  <c r="F423" i="8"/>
  <c r="F426" i="8"/>
  <c r="F427" i="8"/>
  <c r="F428" i="8"/>
  <c r="F429" i="8"/>
  <c r="F430" i="8"/>
  <c r="F431" i="8"/>
  <c r="F432" i="8"/>
  <c r="F434" i="8"/>
  <c r="F436" i="8"/>
  <c r="F438" i="8"/>
  <c r="F441" i="8"/>
  <c r="F442" i="8"/>
  <c r="F444" i="8"/>
  <c r="F447" i="8"/>
  <c r="F448" i="8"/>
  <c r="F451" i="8"/>
  <c r="F452" i="8"/>
  <c r="F454" i="8"/>
  <c r="F456" i="8"/>
  <c r="F459" i="8"/>
  <c r="F466" i="8"/>
  <c r="F469" i="8"/>
  <c r="F470" i="8"/>
  <c r="F473" i="8"/>
  <c r="F476" i="8"/>
  <c r="F478" i="8"/>
  <c r="F480" i="8"/>
  <c r="F482" i="8"/>
  <c r="F484" i="8"/>
  <c r="F486" i="8"/>
  <c r="F488" i="8"/>
  <c r="F490" i="8"/>
  <c r="F492" i="8"/>
  <c r="F497" i="8"/>
  <c r="F499" i="8"/>
  <c r="F501" i="8"/>
  <c r="F503" i="8"/>
  <c r="F505" i="8"/>
  <c r="F507" i="8"/>
  <c r="F510" i="8" s="1"/>
  <c r="F1704" i="8" s="1"/>
  <c r="F208" i="8"/>
  <c r="F191" i="8"/>
  <c r="F149" i="8"/>
  <c r="F152" i="8"/>
  <c r="F153" i="8"/>
  <c r="F154" i="8"/>
  <c r="F156" i="8"/>
  <c r="F159" i="8"/>
  <c r="F162" i="8"/>
  <c r="F166" i="8"/>
  <c r="F167" i="8"/>
  <c r="F168" i="8"/>
  <c r="F169" i="8"/>
  <c r="F171" i="8"/>
  <c r="F173" i="8"/>
  <c r="F175" i="8"/>
  <c r="F177" i="8"/>
  <c r="F180" i="8"/>
  <c r="F183" i="8"/>
  <c r="F185" i="8"/>
  <c r="F187" i="8"/>
  <c r="F189" i="8"/>
  <c r="F193" i="8"/>
  <c r="F195" i="8"/>
  <c r="F197" i="8"/>
  <c r="F199" i="8"/>
  <c r="F201" i="8" s="1"/>
  <c r="F1702" i="8" s="1"/>
  <c r="F147" i="8"/>
  <c r="F143" i="8"/>
  <c r="F117" i="8"/>
  <c r="F118" i="8"/>
  <c r="F122" i="8"/>
  <c r="F123" i="8"/>
  <c r="F125" i="8"/>
  <c r="F127" i="8"/>
  <c r="F129" i="8"/>
  <c r="F131" i="8"/>
  <c r="F133" i="8"/>
  <c r="F135" i="8"/>
  <c r="F137" i="8"/>
  <c r="F139" i="8"/>
  <c r="F141" i="8"/>
  <c r="F115" i="8"/>
  <c r="F92" i="8"/>
  <c r="F38" i="8"/>
  <c r="F40" i="8"/>
  <c r="F42" i="8"/>
  <c r="F44" i="8"/>
  <c r="F46" i="8"/>
  <c r="F48" i="8"/>
  <c r="F50" i="8"/>
  <c r="F52" i="8"/>
  <c r="F59" i="8"/>
  <c r="F62" i="8"/>
  <c r="F63" i="8"/>
  <c r="F66" i="8"/>
  <c r="F69" i="8"/>
  <c r="F73" i="8"/>
  <c r="F76" i="8"/>
  <c r="F81" i="8"/>
  <c r="F84" i="8"/>
  <c r="F86" i="8"/>
  <c r="F88" i="8"/>
  <c r="F90" i="8"/>
  <c r="F95" i="8"/>
  <c r="F96" i="8"/>
  <c r="F98" i="8"/>
  <c r="F100" i="8"/>
  <c r="F102" i="8"/>
  <c r="F104" i="8"/>
  <c r="F106" i="8"/>
  <c r="F110" i="8" s="1"/>
  <c r="F1700" i="8" s="1"/>
  <c r="F108" i="8"/>
  <c r="F35" i="8"/>
  <c r="F15" i="8"/>
  <c r="F17" i="8"/>
  <c r="F19" i="8"/>
  <c r="F21" i="8"/>
  <c r="F23" i="8"/>
  <c r="F25" i="8"/>
  <c r="F27" i="8"/>
  <c r="F29" i="8"/>
  <c r="F13" i="8"/>
  <c r="F249" i="3"/>
  <c r="F248" i="3"/>
  <c r="F241" i="3"/>
  <c r="F225" i="3"/>
  <c r="F226" i="3"/>
  <c r="F228" i="3"/>
  <c r="F230" i="3"/>
  <c r="F232" i="3"/>
  <c r="F235" i="3"/>
  <c r="F236" i="3"/>
  <c r="F237" i="3"/>
  <c r="F238" i="3"/>
  <c r="F224" i="3"/>
  <c r="F218" i="3"/>
  <c r="F191" i="3"/>
  <c r="F193" i="3"/>
  <c r="F195" i="3"/>
  <c r="F197" i="3"/>
  <c r="F199" i="3"/>
  <c r="F201" i="3"/>
  <c r="F203" i="3"/>
  <c r="F205" i="3"/>
  <c r="F207" i="3"/>
  <c r="F209" i="3"/>
  <c r="F212" i="3"/>
  <c r="F213" i="3"/>
  <c r="F214" i="3"/>
  <c r="F215" i="3"/>
  <c r="F189" i="3"/>
  <c r="F176" i="3"/>
  <c r="F177" i="3"/>
  <c r="F178" i="3"/>
  <c r="F179" i="3"/>
  <c r="F180" i="3"/>
  <c r="F181" i="3"/>
  <c r="F175" i="3"/>
  <c r="F172" i="3"/>
  <c r="F170" i="3"/>
  <c r="F168" i="3"/>
  <c r="F166" i="3"/>
  <c r="F164" i="3"/>
  <c r="F162" i="3"/>
  <c r="F160" i="3"/>
  <c r="F158" i="3"/>
  <c r="F156" i="3"/>
  <c r="F154" i="3"/>
  <c r="F152" i="3"/>
  <c r="F150" i="3"/>
  <c r="F148" i="3"/>
  <c r="F146" i="3"/>
  <c r="F144" i="3"/>
  <c r="F142" i="3"/>
  <c r="F140" i="3"/>
  <c r="F138" i="3"/>
  <c r="F136" i="3"/>
  <c r="F134" i="3"/>
  <c r="F131" i="3"/>
  <c r="F128" i="3"/>
  <c r="F125" i="3"/>
  <c r="F122" i="3"/>
  <c r="F119" i="3"/>
  <c r="F116" i="3"/>
  <c r="F113" i="3"/>
  <c r="F110" i="3"/>
  <c r="F107" i="3"/>
  <c r="F104" i="3"/>
  <c r="F101" i="3"/>
  <c r="F98" i="3"/>
  <c r="F95" i="3"/>
  <c r="F92" i="3"/>
  <c r="F89" i="3"/>
  <c r="F85" i="3"/>
  <c r="F82" i="3"/>
  <c r="F79" i="3"/>
  <c r="F76" i="3"/>
  <c r="F73" i="3"/>
  <c r="F70" i="3"/>
  <c r="F67" i="3"/>
  <c r="F64" i="3"/>
  <c r="F61" i="3"/>
  <c r="F59" i="3"/>
  <c r="F56" i="3"/>
  <c r="F53" i="3"/>
  <c r="F50" i="3"/>
  <c r="F47" i="3"/>
  <c r="F44" i="3"/>
  <c r="F41" i="3"/>
  <c r="F38" i="3"/>
  <c r="F184" i="3"/>
  <c r="F247" i="3" s="1"/>
  <c r="F251" i="3" s="1"/>
  <c r="F2718" i="11"/>
  <c r="F2717" i="11"/>
  <c r="F2716" i="11"/>
  <c r="F2714" i="11"/>
  <c r="F2711" i="11"/>
  <c r="F2709" i="11"/>
  <c r="F2706" i="11"/>
  <c r="F2704" i="11"/>
  <c r="F2702" i="11"/>
  <c r="F2698" i="11"/>
  <c r="F2696" i="11"/>
  <c r="F2695" i="11"/>
  <c r="F2692" i="11"/>
  <c r="F2690" i="11"/>
  <c r="F2688" i="11"/>
  <c r="F2686" i="11"/>
  <c r="F2685" i="11"/>
  <c r="F2684" i="11"/>
  <c r="F2677" i="11"/>
  <c r="F2676" i="11"/>
  <c r="F2675" i="11"/>
  <c r="F2674" i="11"/>
  <c r="F2673" i="11"/>
  <c r="F2672" i="11"/>
  <c r="F2671" i="11"/>
  <c r="F2669" i="11"/>
  <c r="F2668" i="11"/>
  <c r="F2667" i="11"/>
  <c r="F2666" i="11"/>
  <c r="F2665" i="11"/>
  <c r="F2663" i="11"/>
  <c r="F2662" i="11"/>
  <c r="F2660" i="11"/>
  <c r="F2658" i="11"/>
  <c r="F2646" i="11"/>
  <c r="F2640" i="11"/>
  <c r="F2631" i="11"/>
  <c r="F2622" i="11"/>
  <c r="F2612" i="11"/>
  <c r="F2593" i="11"/>
  <c r="F2595" i="11" s="1"/>
  <c r="F2771" i="11" s="1"/>
  <c r="F2584" i="11"/>
  <c r="F2569" i="11"/>
  <c r="F2561" i="11"/>
  <c r="F2551" i="11"/>
  <c r="F2547" i="11"/>
  <c r="F2533" i="11"/>
  <c r="F2520" i="11"/>
  <c r="F2488" i="11"/>
  <c r="F2481" i="11"/>
  <c r="F2453" i="11"/>
  <c r="F2446" i="11"/>
  <c r="D2438" i="11"/>
  <c r="F2438" i="11"/>
  <c r="F2431" i="11"/>
  <c r="F2416" i="11"/>
  <c r="F2401" i="11"/>
  <c r="F2400" i="11"/>
  <c r="F2395" i="11"/>
  <c r="F2389" i="11"/>
  <c r="F2379" i="11"/>
  <c r="F2373" i="11"/>
  <c r="F2367" i="11"/>
  <c r="F2350" i="11"/>
  <c r="F2455" i="11"/>
  <c r="F2502" i="11" s="1"/>
  <c r="F2328" i="11"/>
  <c r="F2325" i="11"/>
  <c r="F2315" i="11"/>
  <c r="D2310" i="11"/>
  <c r="F2310" i="11"/>
  <c r="F2300" i="11"/>
  <c r="F2275" i="11"/>
  <c r="F2266" i="11"/>
  <c r="D2252" i="11"/>
  <c r="F2252" i="11"/>
  <c r="F2254" i="11" s="1"/>
  <c r="F2498" i="11" s="1"/>
  <c r="F2248" i="11"/>
  <c r="F2246" i="11"/>
  <c r="F2242" i="11"/>
  <c r="F2236" i="11"/>
  <c r="F2227" i="11"/>
  <c r="F2216" i="11"/>
  <c r="F2209" i="11"/>
  <c r="F2208" i="11"/>
  <c r="F2186" i="11"/>
  <c r="F2190" i="11" s="1"/>
  <c r="F2495" i="11" s="1"/>
  <c r="F2180" i="11"/>
  <c r="F2170" i="11"/>
  <c r="F2161" i="11"/>
  <c r="F2157" i="11"/>
  <c r="F2155" i="11"/>
  <c r="F2152" i="11"/>
  <c r="F2101" i="11"/>
  <c r="F2095" i="11"/>
  <c r="F2091" i="11"/>
  <c r="F2089" i="11"/>
  <c r="F2103" i="11"/>
  <c r="F2133" i="11" s="1"/>
  <c r="F2087" i="11"/>
  <c r="F2085" i="11"/>
  <c r="F2079" i="11"/>
  <c r="H2071" i="11"/>
  <c r="F2071" i="11"/>
  <c r="F2070" i="11"/>
  <c r="F2069" i="11"/>
  <c r="F2068" i="11"/>
  <c r="F2067" i="11"/>
  <c r="H2066" i="11"/>
  <c r="F2066" i="11"/>
  <c r="F2054" i="11"/>
  <c r="F2040" i="11"/>
  <c r="F2038" i="11"/>
  <c r="F2029" i="11"/>
  <c r="F2011" i="11"/>
  <c r="F2013" i="11" s="1"/>
  <c r="F2129" i="11" s="1"/>
  <c r="F2008" i="11"/>
  <c r="F2007" i="11"/>
  <c r="F2001" i="11"/>
  <c r="F1991" i="11"/>
  <c r="F1990" i="11"/>
  <c r="F1981" i="11"/>
  <c r="F1978" i="11"/>
  <c r="F1965" i="11"/>
  <c r="F1953" i="11"/>
  <c r="F1952" i="11"/>
  <c r="F1948" i="11"/>
  <c r="F1947" i="11"/>
  <c r="F1939" i="11"/>
  <c r="F1922" i="11"/>
  <c r="F1921" i="11"/>
  <c r="F1915" i="11"/>
  <c r="F1914" i="11"/>
  <c r="F1900" i="11"/>
  <c r="F1893" i="11"/>
  <c r="F1886" i="11"/>
  <c r="F1877" i="11"/>
  <c r="F1872" i="11"/>
  <c r="F1852" i="11"/>
  <c r="F1854" i="11"/>
  <c r="F2125" i="11" s="1"/>
  <c r="F1839" i="11"/>
  <c r="F1841" i="11" s="1"/>
  <c r="F2123" i="11" s="1"/>
  <c r="F1832" i="11"/>
  <c r="F1828" i="11"/>
  <c r="F1805" i="11"/>
  <c r="F1802" i="11"/>
  <c r="F1791" i="11"/>
  <c r="F1772" i="11"/>
  <c r="F1758" i="11"/>
  <c r="F1754" i="11"/>
  <c r="F1741" i="11"/>
  <c r="F1743" i="11" s="1"/>
  <c r="F2121" i="11" s="1"/>
  <c r="F1740" i="11"/>
  <c r="F1731" i="11"/>
  <c r="F1726" i="11"/>
  <c r="F1725" i="11"/>
  <c r="F1714" i="11"/>
  <c r="F1713" i="11"/>
  <c r="F1697" i="11"/>
  <c r="F1683" i="11"/>
  <c r="F1682" i="11"/>
  <c r="F1668" i="11"/>
  <c r="F1667" i="11"/>
  <c r="F1648" i="11"/>
  <c r="H1642" i="11"/>
  <c r="F1642" i="11"/>
  <c r="F1628" i="11"/>
  <c r="F1622" i="11"/>
  <c r="F1616" i="11"/>
  <c r="F1615" i="11"/>
  <c r="F1608" i="11"/>
  <c r="F1600" i="11"/>
  <c r="H1594" i="11"/>
  <c r="F1594" i="11"/>
  <c r="H1580" i="11"/>
  <c r="F1580" i="11"/>
  <c r="F1567" i="11"/>
  <c r="F1559" i="11"/>
  <c r="F1549" i="11"/>
  <c r="F1541" i="11"/>
  <c r="F1534" i="11"/>
  <c r="F1528" i="11"/>
  <c r="F1527" i="11"/>
  <c r="F1521" i="11"/>
  <c r="F1515" i="11"/>
  <c r="F1507" i="11"/>
  <c r="F1506" i="11"/>
  <c r="F1497" i="11"/>
  <c r="F1487" i="11"/>
  <c r="F1473" i="11"/>
  <c r="F1468" i="11"/>
  <c r="F1467" i="11"/>
  <c r="F1461" i="11"/>
  <c r="F1454" i="11"/>
  <c r="F1446" i="11"/>
  <c r="F1437" i="11"/>
  <c r="F1432" i="11"/>
  <c r="F1427" i="11"/>
  <c r="F1422" i="11"/>
  <c r="F1421" i="11"/>
  <c r="F1416" i="11"/>
  <c r="F1409" i="11"/>
  <c r="F1402" i="11"/>
  <c r="F1401" i="11"/>
  <c r="F1370" i="11"/>
  <c r="F1365" i="11"/>
  <c r="F1360" i="11"/>
  <c r="F1359" i="11"/>
  <c r="F1328" i="11"/>
  <c r="F1327" i="11"/>
  <c r="F1291" i="11"/>
  <c r="F1260" i="11"/>
  <c r="F1227" i="11"/>
  <c r="F1219" i="11"/>
  <c r="F1212" i="11"/>
  <c r="F1198" i="11"/>
  <c r="F1191" i="11"/>
  <c r="F1175" i="11"/>
  <c r="F1170" i="11"/>
  <c r="F1163" i="11"/>
  <c r="F1139" i="11"/>
  <c r="F1125" i="11"/>
  <c r="F1115" i="11"/>
  <c r="F1105" i="11"/>
  <c r="F1096" i="11"/>
  <c r="F1081" i="11"/>
  <c r="F1074" i="11"/>
  <c r="F1062" i="11"/>
  <c r="F1054" i="11"/>
  <c r="F1037" i="11"/>
  <c r="F1019" i="11"/>
  <c r="F1004" i="11"/>
  <c r="F998" i="11"/>
  <c r="F987" i="11"/>
  <c r="F981" i="11"/>
  <c r="F975" i="11"/>
  <c r="F968" i="11"/>
  <c r="F962" i="11"/>
  <c r="F956" i="11"/>
  <c r="F950" i="11"/>
  <c r="F943" i="11"/>
  <c r="F926" i="11"/>
  <c r="F916" i="11"/>
  <c r="F900" i="11"/>
  <c r="F890" i="11"/>
  <c r="F883" i="11"/>
  <c r="F876" i="11"/>
  <c r="F863" i="11"/>
  <c r="F849" i="11"/>
  <c r="F841" i="11"/>
  <c r="F836" i="11"/>
  <c r="F830" i="11"/>
  <c r="F819" i="11"/>
  <c r="F803" i="11"/>
  <c r="F786" i="11"/>
  <c r="F771" i="11"/>
  <c r="F760" i="11"/>
  <c r="F750" i="11"/>
  <c r="F735" i="11"/>
  <c r="F719" i="11"/>
  <c r="F695" i="11"/>
  <c r="F693" i="11"/>
  <c r="F690" i="11"/>
  <c r="F683" i="11"/>
  <c r="F678" i="11"/>
  <c r="F671" i="11"/>
  <c r="F697" i="11"/>
  <c r="F2115" i="11" s="1"/>
  <c r="F613" i="11"/>
  <c r="F615" i="11" s="1"/>
  <c r="F635" i="11" s="1"/>
  <c r="F612" i="11"/>
  <c r="F609" i="11"/>
  <c r="F607" i="11"/>
  <c r="F605" i="11"/>
  <c r="F603" i="11"/>
  <c r="F602" i="11"/>
  <c r="F594" i="11"/>
  <c r="F592" i="11"/>
  <c r="F575" i="11"/>
  <c r="F577" i="11"/>
  <c r="F633" i="11" s="1"/>
  <c r="F549" i="11"/>
  <c r="F537" i="11"/>
  <c r="F540" i="11" s="1"/>
  <c r="F631" i="11" s="1"/>
  <c r="F533" i="11"/>
  <c r="F527" i="11"/>
  <c r="F523" i="11"/>
  <c r="F519" i="11"/>
  <c r="F510" i="11"/>
  <c r="F505" i="11"/>
  <c r="F500" i="11"/>
  <c r="F499" i="11"/>
  <c r="F494" i="11"/>
  <c r="F490" i="11"/>
  <c r="F482" i="11"/>
  <c r="F477" i="11"/>
  <c r="F470" i="11"/>
  <c r="F460" i="11"/>
  <c r="F459" i="11"/>
  <c r="F458" i="11"/>
  <c r="F457" i="11"/>
  <c r="F452" i="11"/>
  <c r="F447" i="11"/>
  <c r="F436" i="11"/>
  <c r="F438" i="11" s="1"/>
  <c r="F629" i="11" s="1"/>
  <c r="F435" i="11"/>
  <c r="F434" i="11"/>
  <c r="F431" i="11"/>
  <c r="F428" i="11"/>
  <c r="F425" i="11"/>
  <c r="F422" i="11"/>
  <c r="F421" i="11"/>
  <c r="F418" i="11"/>
  <c r="F416" i="11"/>
  <c r="F414" i="11"/>
  <c r="F406" i="11"/>
  <c r="F402" i="11"/>
  <c r="F400" i="11"/>
  <c r="F390" i="11"/>
  <c r="F383" i="11"/>
  <c r="F382" i="11"/>
  <c r="F377" i="11"/>
  <c r="F373" i="11"/>
  <c r="F365" i="11"/>
  <c r="F364" i="11"/>
  <c r="F347" i="11"/>
  <c r="F346" i="11"/>
  <c r="F349" i="11" s="1"/>
  <c r="F627" i="11" s="1"/>
  <c r="F330" i="11"/>
  <c r="F323" i="11"/>
  <c r="F317" i="11"/>
  <c r="F316" i="11"/>
  <c r="F309" i="11"/>
  <c r="F308" i="11"/>
  <c r="F299" i="11"/>
  <c r="F298" i="11"/>
  <c r="F293" i="11"/>
  <c r="F292" i="11"/>
  <c r="F285" i="11"/>
  <c r="F284" i="11"/>
  <c r="F277" i="11"/>
  <c r="F271" i="11"/>
  <c r="F266" i="11"/>
  <c r="F265" i="11"/>
  <c r="F257" i="11"/>
  <c r="F253" i="11"/>
  <c r="F252" i="11"/>
  <c r="F244" i="11"/>
  <c r="F243" i="11"/>
  <c r="F236" i="11"/>
  <c r="F235" i="11"/>
  <c r="F228" i="11"/>
  <c r="F227" i="11"/>
  <c r="F218" i="11"/>
  <c r="F217" i="11"/>
  <c r="F208" i="11"/>
  <c r="F207" i="11"/>
  <c r="F206" i="11"/>
  <c r="F197" i="11"/>
  <c r="F187" i="11"/>
  <c r="F186" i="11"/>
  <c r="F185" i="11"/>
  <c r="F179" i="11"/>
  <c r="F148" i="11"/>
  <c r="F128" i="11"/>
  <c r="F127" i="11"/>
  <c r="F112" i="11"/>
  <c r="F108" i="11"/>
  <c r="F332" i="11" s="1"/>
  <c r="F625" i="11" s="1"/>
  <c r="F99" i="11"/>
  <c r="F93" i="11"/>
  <c r="F85" i="11"/>
  <c r="F78" i="11"/>
  <c r="F74" i="11"/>
  <c r="F73" i="11"/>
  <c r="F67" i="11"/>
  <c r="F58" i="11"/>
  <c r="F103" i="11" s="1"/>
  <c r="F623" i="11" s="1"/>
  <c r="F39" i="11"/>
  <c r="F37" i="11"/>
  <c r="F41" i="11" s="1"/>
  <c r="F621" i="11" s="1"/>
  <c r="B347" i="10"/>
  <c r="A347" i="10"/>
  <c r="B344" i="10"/>
  <c r="A344" i="10"/>
  <c r="B342" i="10"/>
  <c r="B341" i="10"/>
  <c r="B340" i="10"/>
  <c r="A340" i="10"/>
  <c r="B338" i="10"/>
  <c r="B337" i="10"/>
  <c r="B336" i="10"/>
  <c r="A336" i="10"/>
  <c r="F329" i="10"/>
  <c r="F330" i="10"/>
  <c r="F347" i="10" s="1"/>
  <c r="F318" i="10"/>
  <c r="F315" i="10"/>
  <c r="F312" i="10"/>
  <c r="F309" i="10"/>
  <c r="F305" i="10"/>
  <c r="F301" i="10"/>
  <c r="F298" i="10"/>
  <c r="F295" i="10"/>
  <c r="F293" i="10"/>
  <c r="F319" i="10" s="1"/>
  <c r="F344" i="10" s="1"/>
  <c r="F284" i="10"/>
  <c r="F287" i="10" s="1"/>
  <c r="F342" i="10" s="1"/>
  <c r="F281" i="10"/>
  <c r="F277" i="10"/>
  <c r="F276" i="10"/>
  <c r="F275" i="10"/>
  <c r="F267" i="10"/>
  <c r="F264" i="10"/>
  <c r="F261" i="10"/>
  <c r="F271" i="10" s="1"/>
  <c r="F341" i="10" s="1"/>
  <c r="F237" i="10"/>
  <c r="F234" i="10"/>
  <c r="F231" i="10"/>
  <c r="F230" i="10"/>
  <c r="F227" i="10"/>
  <c r="F226" i="10"/>
  <c r="F225" i="10"/>
  <c r="F224" i="10"/>
  <c r="F223" i="10"/>
  <c r="F220" i="10"/>
  <c r="F219" i="10"/>
  <c r="F218" i="10"/>
  <c r="F217" i="10"/>
  <c r="F239" i="10"/>
  <c r="F338" i="10" s="1"/>
  <c r="F212" i="10"/>
  <c r="F213" i="10" s="1"/>
  <c r="F337" i="10" s="1"/>
  <c r="B198" i="10"/>
  <c r="A198" i="10"/>
  <c r="B196" i="10"/>
  <c r="B195" i="10"/>
  <c r="A195" i="10"/>
  <c r="F188" i="10"/>
  <c r="F189" i="10" s="1"/>
  <c r="F198" i="10" s="1"/>
  <c r="F160" i="10"/>
  <c r="F157" i="10"/>
  <c r="F154" i="10"/>
  <c r="F152" i="10"/>
  <c r="F146" i="10"/>
  <c r="F147" i="10" s="1"/>
  <c r="B135" i="10"/>
  <c r="B134" i="10"/>
  <c r="B133" i="10"/>
  <c r="A133" i="10"/>
  <c r="B132" i="10"/>
  <c r="B131" i="10"/>
  <c r="B130" i="10"/>
  <c r="A130" i="10"/>
  <c r="F124" i="10"/>
  <c r="F123" i="10"/>
  <c r="F122" i="10"/>
  <c r="F126" i="10" s="1"/>
  <c r="F135" i="10" s="1"/>
  <c r="F115" i="10"/>
  <c r="F89" i="10"/>
  <c r="F88" i="10"/>
  <c r="F85" i="10"/>
  <c r="F82" i="10"/>
  <c r="F81" i="10"/>
  <c r="F80" i="10"/>
  <c r="F76" i="10"/>
  <c r="F73" i="10"/>
  <c r="F69" i="10"/>
  <c r="F68" i="10"/>
  <c r="F64" i="10"/>
  <c r="F62" i="10"/>
  <c r="F60" i="10"/>
  <c r="F58" i="10"/>
  <c r="F56" i="10"/>
  <c r="F54" i="10"/>
  <c r="F117" i="10" s="1"/>
  <c r="F134" i="10" s="1"/>
  <c r="F46" i="10"/>
  <c r="F43" i="10"/>
  <c r="F40" i="10"/>
  <c r="F37" i="10"/>
  <c r="F34" i="10"/>
  <c r="F31" i="10"/>
  <c r="F29" i="10"/>
  <c r="F27" i="10"/>
  <c r="F49" i="10"/>
  <c r="F132" i="10" s="1"/>
  <c r="F20" i="10"/>
  <c r="F18" i="10"/>
  <c r="F16" i="10"/>
  <c r="F14" i="10"/>
  <c r="F11" i="10"/>
  <c r="F23" i="10" s="1"/>
  <c r="F131" i="10" s="1"/>
  <c r="B1720" i="8"/>
  <c r="B1718" i="8"/>
  <c r="B1716" i="8"/>
  <c r="B1714" i="8"/>
  <c r="B1712" i="8"/>
  <c r="B1710" i="8"/>
  <c r="B1708" i="8"/>
  <c r="B1706" i="8"/>
  <c r="B1704" i="8"/>
  <c r="B1702" i="8"/>
  <c r="B1700" i="8"/>
  <c r="B1698" i="8"/>
  <c r="A1652" i="8"/>
  <c r="A1654" i="8"/>
  <c r="A1656" i="8"/>
  <c r="A1660" i="8"/>
  <c r="A1664" i="8"/>
  <c r="A1666" i="8"/>
  <c r="A1668" i="8"/>
  <c r="A1670" i="8"/>
  <c r="A1672" i="8"/>
  <c r="A1676" i="8"/>
  <c r="A1678" i="8"/>
  <c r="A1680" i="8"/>
  <c r="A1682" i="8"/>
  <c r="A1684" i="8"/>
  <c r="A1686" i="8"/>
  <c r="A1688" i="8"/>
  <c r="A1599" i="8"/>
  <c r="A1647" i="8"/>
  <c r="A1567" i="8"/>
  <c r="A1385" i="8"/>
  <c r="A1390" i="8"/>
  <c r="A1395" i="8"/>
  <c r="A1400" i="8"/>
  <c r="A1406" i="8"/>
  <c r="A1412" i="8"/>
  <c r="A1417" i="8"/>
  <c r="A1421" i="8"/>
  <c r="A1425" i="8"/>
  <c r="A1429" i="8"/>
  <c r="A1433" i="8"/>
  <c r="A1437" i="8"/>
  <c r="A1440" i="8"/>
  <c r="A1442" i="8"/>
  <c r="A1444" i="8"/>
  <c r="A1446" i="8"/>
  <c r="A1448" i="8"/>
  <c r="A1450" i="8"/>
  <c r="A1452" i="8"/>
  <c r="A1375" i="8"/>
  <c r="A1380" i="8"/>
  <c r="A1322" i="8"/>
  <c r="A1324" i="8"/>
  <c r="A1326" i="8"/>
  <c r="A1329" i="8"/>
  <c r="A1332" i="8"/>
  <c r="A1335" i="8"/>
  <c r="A1337" i="8"/>
  <c r="A1339" i="8"/>
  <c r="A1341" i="8"/>
  <c r="A1343" i="8"/>
  <c r="A1346" i="8"/>
  <c r="A1348" i="8"/>
  <c r="A1350" i="8"/>
  <c r="A1353" i="8"/>
  <c r="A1355" i="8"/>
  <c r="A1357" i="8"/>
  <c r="A1359" i="8"/>
  <c r="A1363" i="8"/>
  <c r="A1157" i="8"/>
  <c r="A1161" i="8"/>
  <c r="A1163" i="8"/>
  <c r="A1175" i="8"/>
  <c r="A1187" i="8"/>
  <c r="A1199" i="8"/>
  <c r="A1201" i="8"/>
  <c r="A1211" i="8"/>
  <c r="A1219" i="8"/>
  <c r="A1224" i="8"/>
  <c r="A1229" i="8"/>
  <c r="A1234" i="8"/>
  <c r="A1240" i="8"/>
  <c r="A1244" i="8"/>
  <c r="A1253" i="8"/>
  <c r="A1255" i="8"/>
  <c r="A1257" i="8"/>
  <c r="A1259" i="8"/>
  <c r="A1262" i="8"/>
  <c r="A1265" i="8"/>
  <c r="A1008" i="8"/>
  <c r="A1026" i="8"/>
  <c r="A1035" i="8"/>
  <c r="A1041" i="8"/>
  <c r="A1045" i="8"/>
  <c r="A1047" i="8"/>
  <c r="A1050" i="8"/>
  <c r="A1062" i="8"/>
  <c r="A1064" i="8"/>
  <c r="A1074" i="8"/>
  <c r="A1082" i="8"/>
  <c r="A1089" i="8"/>
  <c r="A1093" i="8"/>
  <c r="A1095" i="8"/>
  <c r="A1102" i="8"/>
  <c r="A1104" i="8"/>
  <c r="A1107" i="8"/>
  <c r="A1110" i="8"/>
  <c r="A1112" i="8"/>
  <c r="A1115" i="8"/>
  <c r="A1117" i="8"/>
  <c r="A1119" i="8"/>
  <c r="A1121" i="8"/>
  <c r="A1126" i="8"/>
  <c r="A1128" i="8"/>
  <c r="A1130" i="8"/>
  <c r="A1133" i="8"/>
  <c r="A1136" i="8"/>
  <c r="A987" i="8"/>
  <c r="A997" i="8"/>
  <c r="A974" i="8"/>
  <c r="A740" i="8"/>
  <c r="A755" i="8"/>
  <c r="A770" i="8"/>
  <c r="A785" i="8"/>
  <c r="A800" i="8"/>
  <c r="A817" i="8"/>
  <c r="A823" i="8"/>
  <c r="A827" i="8"/>
  <c r="A831" i="8"/>
  <c r="A837" i="8"/>
  <c r="A857" i="8"/>
  <c r="A861" i="8"/>
  <c r="A865" i="8"/>
  <c r="A869" i="8"/>
  <c r="A878" i="8"/>
  <c r="A880" i="8"/>
  <c r="A887" i="8"/>
  <c r="A896" i="8"/>
  <c r="A898" i="8"/>
  <c r="A907" i="8"/>
  <c r="A912" i="8"/>
  <c r="A657" i="8"/>
  <c r="A660" i="8"/>
  <c r="A663" i="8"/>
  <c r="A666" i="8"/>
  <c r="A668" i="8"/>
  <c r="A670" i="8"/>
  <c r="A672" i="8"/>
  <c r="A674" i="8"/>
  <c r="A677" i="8"/>
  <c r="A679" i="8"/>
  <c r="A681" i="8"/>
  <c r="A684" i="8"/>
  <c r="A686" i="8"/>
  <c r="A688" i="8"/>
  <c r="A690" i="8"/>
  <c r="A694" i="8"/>
  <c r="A653" i="8"/>
  <c r="A655" i="8"/>
  <c r="A533" i="8"/>
  <c r="A536" i="8"/>
  <c r="A539" i="8"/>
  <c r="A541" i="8"/>
  <c r="A543" i="8"/>
  <c r="A545" i="8"/>
  <c r="A547" i="8"/>
  <c r="A549" i="8"/>
  <c r="A558" i="8"/>
  <c r="A564" i="8"/>
  <c r="A566" i="8"/>
  <c r="A573" i="8"/>
  <c r="A575" i="8"/>
  <c r="A577" i="8"/>
  <c r="A584" i="8"/>
  <c r="A586" i="8"/>
  <c r="A588" i="8"/>
  <c r="A590" i="8"/>
  <c r="A592" i="8"/>
  <c r="A594" i="8"/>
  <c r="A597" i="8"/>
  <c r="A530" i="8"/>
  <c r="A220" i="8"/>
  <c r="A225" i="8"/>
  <c r="A227" i="8"/>
  <c r="A229" i="8"/>
  <c r="A231" i="8"/>
  <c r="A233" i="8"/>
  <c r="A241" i="8"/>
  <c r="A250" i="8"/>
  <c r="A255" i="8"/>
  <c r="A257" i="8"/>
  <c r="A259" i="8"/>
  <c r="A263" i="8"/>
  <c r="A267" i="8"/>
  <c r="A271" i="8"/>
  <c r="A275" i="8"/>
  <c r="A279" i="8"/>
  <c r="A283" i="8"/>
  <c r="A286" i="8"/>
  <c r="A289" i="8"/>
  <c r="A292" i="8"/>
  <c r="A294" i="8"/>
  <c r="A299" i="8"/>
  <c r="A302" i="8"/>
  <c r="A305" i="8"/>
  <c r="A308" i="8"/>
  <c r="A312" i="8"/>
  <c r="A314" i="8"/>
  <c r="A316" i="8"/>
  <c r="A318" i="8"/>
  <c r="A321" i="8"/>
  <c r="A325" i="8"/>
  <c r="A330" i="8"/>
  <c r="A335" i="8"/>
  <c r="A337" i="8"/>
  <c r="A340" i="8"/>
  <c r="A342" i="8"/>
  <c r="A345" i="8"/>
  <c r="A349" i="8"/>
  <c r="A351" i="8"/>
  <c r="A353" i="8"/>
  <c r="A365" i="8"/>
  <c r="A380" i="8"/>
  <c r="A396" i="8"/>
  <c r="A399" i="8"/>
  <c r="A402" i="8"/>
  <c r="A411" i="8"/>
  <c r="A415" i="8"/>
  <c r="A419" i="8"/>
  <c r="A425" i="8"/>
  <c r="A434" i="8"/>
  <c r="A436" i="8"/>
  <c r="A438" i="8"/>
  <c r="A440" i="8"/>
  <c r="A444" i="8"/>
  <c r="A446" i="8"/>
  <c r="A450" i="8"/>
  <c r="A454" i="8"/>
  <c r="A456" i="8"/>
  <c r="A458" i="8"/>
  <c r="A461" i="8"/>
  <c r="A468" i="8"/>
  <c r="A472" i="8"/>
  <c r="A475" i="8"/>
  <c r="A478" i="8"/>
  <c r="A480" i="8"/>
  <c r="A482" i="8"/>
  <c r="A484" i="8"/>
  <c r="A486" i="8"/>
  <c r="A488" i="8"/>
  <c r="A490" i="8"/>
  <c r="A492" i="8"/>
  <c r="A494" i="8"/>
  <c r="A499" i="8"/>
  <c r="A501" i="8"/>
  <c r="A503" i="8"/>
  <c r="A505" i="8"/>
  <c r="A507" i="8"/>
  <c r="A213" i="8"/>
  <c r="A215" i="8"/>
  <c r="A211" i="8"/>
  <c r="A198" i="8"/>
  <c r="A149" i="8"/>
  <c r="A151" i="8"/>
  <c r="A156" i="8"/>
  <c r="A127" i="8"/>
  <c r="A129" i="8"/>
  <c r="A131" i="8"/>
  <c r="A133" i="8"/>
  <c r="A135" i="8"/>
  <c r="A137" i="8"/>
  <c r="A139" i="8"/>
  <c r="A141" i="8"/>
  <c r="A120" i="8"/>
  <c r="A125" i="8"/>
  <c r="A116" i="8"/>
  <c r="A64" i="8"/>
  <c r="A15" i="8"/>
  <c r="A17" i="8"/>
  <c r="A19" i="8"/>
  <c r="A21" i="8"/>
  <c r="A23" i="8"/>
  <c r="A25" i="8"/>
  <c r="A27" i="8"/>
  <c r="A29" i="8"/>
  <c r="A35" i="8"/>
  <c r="A37" i="8"/>
  <c r="A40" i="8"/>
  <c r="A42" i="8"/>
  <c r="A44" i="8"/>
  <c r="A46" i="8"/>
  <c r="A48" i="8"/>
  <c r="A50" i="8"/>
  <c r="A52" i="8"/>
  <c r="A54" i="8"/>
  <c r="A61" i="8"/>
  <c r="A65" i="8"/>
  <c r="F1699" i="11"/>
  <c r="F2119" i="11" s="1"/>
  <c r="F1650" i="11"/>
  <c r="F2117" i="11" s="1"/>
  <c r="F1993" i="11"/>
  <c r="F2127" i="11" s="1"/>
  <c r="F2042" i="11"/>
  <c r="F2131" i="11"/>
  <c r="F2330" i="11"/>
  <c r="F2500" i="11" s="1"/>
  <c r="F2490" i="11"/>
  <c r="F2504" i="11" s="1"/>
  <c r="A164" i="8"/>
  <c r="A171" i="8"/>
  <c r="A173" i="8"/>
  <c r="A175" i="8"/>
  <c r="A177" i="8"/>
  <c r="A179" i="8"/>
  <c r="A182" i="8"/>
  <c r="A185" i="8"/>
  <c r="A187" i="8"/>
  <c r="A189" i="8"/>
  <c r="A191" i="8"/>
  <c r="A193" i="8"/>
  <c r="A195" i="8"/>
  <c r="A197" i="8"/>
  <c r="A199" i="8"/>
  <c r="A158" i="8"/>
  <c r="A161" i="8"/>
  <c r="A75" i="8"/>
  <c r="A78" i="8"/>
  <c r="A83" i="8"/>
  <c r="A86" i="8"/>
  <c r="A88" i="8"/>
  <c r="A90" i="8"/>
  <c r="A92" i="8"/>
  <c r="A94" i="8"/>
  <c r="A98" i="8"/>
  <c r="A100" i="8"/>
  <c r="A102" i="8"/>
  <c r="A104" i="8"/>
  <c r="A106" i="8"/>
  <c r="A108" i="8"/>
  <c r="A68" i="8"/>
  <c r="A71" i="8"/>
  <c r="A929" i="8"/>
  <c r="A931" i="8"/>
  <c r="A933" i="8"/>
  <c r="A935" i="8"/>
  <c r="A937" i="8"/>
  <c r="A939" i="8"/>
  <c r="A941" i="8"/>
  <c r="A943" i="8"/>
  <c r="A945" i="8"/>
  <c r="A947" i="8"/>
  <c r="A949" i="8"/>
  <c r="A952" i="8"/>
  <c r="A918" i="8"/>
  <c r="A925" i="8"/>
  <c r="A223" i="3"/>
  <c r="A228" i="3"/>
  <c r="A230" i="3"/>
  <c r="A232" i="3"/>
  <c r="A234" i="3"/>
  <c r="A191" i="3"/>
  <c r="A193" i="3"/>
  <c r="A195" i="3"/>
  <c r="A197" i="3"/>
  <c r="A199" i="3"/>
  <c r="A201" i="3"/>
  <c r="A203" i="3"/>
  <c r="A205" i="3"/>
  <c r="A207" i="3"/>
  <c r="A209" i="3"/>
  <c r="A211" i="3"/>
  <c r="A40" i="3"/>
  <c r="A43" i="3"/>
  <c r="A46" i="3"/>
  <c r="A49" i="3"/>
  <c r="A52" i="3"/>
  <c r="A55" i="3"/>
  <c r="A58" i="3"/>
  <c r="A61" i="3"/>
  <c r="A63" i="3"/>
  <c r="A66" i="3"/>
  <c r="A69" i="3"/>
  <c r="A72" i="3"/>
  <c r="A75" i="3"/>
  <c r="A78" i="3"/>
  <c r="A81" i="3"/>
  <c r="A84" i="3"/>
  <c r="A88" i="3"/>
  <c r="A91" i="3"/>
  <c r="A94" i="3"/>
  <c r="A97" i="3"/>
  <c r="A100" i="3"/>
  <c r="A103" i="3"/>
  <c r="A106" i="3"/>
  <c r="A109" i="3"/>
  <c r="A112" i="3"/>
  <c r="A115" i="3"/>
  <c r="A118" i="3"/>
  <c r="A121" i="3"/>
  <c r="A124" i="3"/>
  <c r="A127" i="3"/>
  <c r="A130" i="3"/>
  <c r="A133" i="3"/>
  <c r="A136" i="3"/>
  <c r="A138" i="3"/>
  <c r="A140" i="3"/>
  <c r="A142" i="3"/>
  <c r="A144" i="3"/>
  <c r="A146" i="3"/>
  <c r="A148" i="3"/>
  <c r="A150" i="3"/>
  <c r="A152" i="3"/>
  <c r="A154" i="3"/>
  <c r="A156" i="3"/>
  <c r="A158" i="3"/>
  <c r="A160" i="3"/>
  <c r="A162" i="3"/>
  <c r="A164" i="3"/>
  <c r="A166" i="3"/>
  <c r="A168" i="3"/>
  <c r="A170" i="3"/>
  <c r="A172" i="3"/>
  <c r="A174" i="3"/>
  <c r="F349" i="10" l="1"/>
  <c r="F363" i="10" s="1"/>
  <c r="F162" i="10"/>
  <c r="F196" i="10" s="1"/>
  <c r="F200" i="10" s="1"/>
  <c r="F361" i="10" s="1"/>
  <c r="F136" i="10"/>
  <c r="F359" i="10" s="1"/>
  <c r="F370" i="9"/>
  <c r="F383" i="9" s="1"/>
  <c r="F283" i="9"/>
  <c r="F209" i="9"/>
  <c r="F381" i="9" s="1"/>
  <c r="F146" i="9"/>
  <c r="F379" i="9" s="1"/>
  <c r="F31" i="8"/>
  <c r="F1698" i="8" s="1"/>
  <c r="F1722" i="8" s="1"/>
  <c r="F1724" i="8" s="1"/>
  <c r="F1726" i="8" s="1"/>
  <c r="F2739" i="11"/>
  <c r="F2773" i="11" s="1"/>
  <c r="F2536" i="11"/>
  <c r="F2769" i="11" s="1"/>
  <c r="F2506" i="11"/>
  <c r="D18" i="12" s="1"/>
  <c r="F2136" i="11"/>
  <c r="D15" i="12" s="1"/>
  <c r="F638" i="11"/>
  <c r="D13" i="12" s="1"/>
  <c r="A361" i="1"/>
  <c r="A363" i="1" s="1"/>
  <c r="A368" i="1" s="1"/>
  <c r="A374" i="1" s="1"/>
  <c r="A380" i="1" s="1"/>
  <c r="A383" i="1" s="1"/>
  <c r="A423" i="1" s="1"/>
  <c r="A431" i="1" s="1"/>
  <c r="A438" i="1" s="1"/>
  <c r="A445" i="1" s="1"/>
  <c r="A451" i="1" s="1"/>
  <c r="A353" i="1"/>
  <c r="A547" i="1"/>
  <c r="A541" i="1"/>
  <c r="F291" i="1"/>
  <c r="F933" i="1" s="1"/>
  <c r="F942" i="1" s="1"/>
  <c r="D22" i="12" s="1"/>
  <c r="D26" i="12"/>
  <c r="F605" i="5"/>
  <c r="F607" i="5" s="1"/>
  <c r="D24" i="12"/>
  <c r="F253" i="3"/>
  <c r="F255" i="3"/>
  <c r="F367" i="10" l="1"/>
  <c r="D30" i="12" s="1"/>
  <c r="F387" i="9"/>
  <c r="D28" i="12" s="1"/>
  <c r="D32" i="12"/>
  <c r="F2760" i="11"/>
  <c r="F2762" i="11" s="1"/>
  <c r="F2775" i="11" s="1"/>
  <c r="F944" i="1"/>
  <c r="F946" i="1" s="1"/>
  <c r="F2777" i="11"/>
  <c r="D20" i="12" s="1"/>
  <c r="D37" i="12" l="1"/>
  <c r="D40" i="12" s="1"/>
  <c r="D42" i="12" s="1"/>
</calcChain>
</file>

<file path=xl/sharedStrings.xml><?xml version="1.0" encoding="utf-8"?>
<sst xmlns="http://schemas.openxmlformats.org/spreadsheetml/2006/main" count="7570" uniqueCount="3975">
  <si>
    <t>B)</t>
  </si>
  <si>
    <t>jedinica</t>
  </si>
  <si>
    <t>količina</t>
  </si>
  <si>
    <t>jedinična</t>
  </si>
  <si>
    <t xml:space="preserve">ukupna </t>
  </si>
  <si>
    <t>cijena</t>
  </si>
  <si>
    <t>m</t>
  </si>
  <si>
    <t>kom</t>
  </si>
  <si>
    <t>paušal</t>
  </si>
  <si>
    <t>REKAPITULACIJA:</t>
  </si>
  <si>
    <t>SVEUKUPNO:</t>
  </si>
  <si>
    <t>UKUPNO</t>
  </si>
  <si>
    <t xml:space="preserve"> Dobava i ugradnja kutija:</t>
  </si>
  <si>
    <t>- prekidač p/ž izmjenični</t>
  </si>
  <si>
    <t>Ivan Sutlović,dipl.ing.el.</t>
  </si>
  <si>
    <t>Projektant elektroinstalacija:</t>
  </si>
  <si>
    <t>Troškovnik elektroinstalacijskih radova</t>
  </si>
  <si>
    <t>-razvodna kutija s poklopcem 150×100mm p/ž</t>
  </si>
  <si>
    <t xml:space="preserve"> </t>
  </si>
  <si>
    <t>OPĆI UVJETI TROŠKOVNIKA</t>
  </si>
  <si>
    <t>Svi radovi moraju se izvoditi prema tehničkoj dokumentaciji - nacrtima i prema opisima pojedinih troškovničkih stavki.</t>
  </si>
  <si>
    <t>Izvođač je dužan pregledati uvjete koje su nadležne službe i javna poduzeća dali u postupku ishođenja lokacijske dozvole te izvođenje izvršiti sukladno njima.</t>
  </si>
  <si>
    <t>Sve radove po opisima troškovnika i nacrtanoj tehničkoj dokumentaciji izvođač je dužan izvoditi sa stručnim radnicima koji su kvalificirani za pojedine vrste radova koje izvode.</t>
  </si>
  <si>
    <t>Prije dostave ponude izvođač je obvezan pregledati gradilište te utvrditi mogućnost pristupa, mogućnost transporta, način osiguranja gradilišta od pristupa neovlaštenih osoba, način postave skela i sl.</t>
  </si>
  <si>
    <t>Izvođač je obvezan voditi građevinski dnevnik.</t>
  </si>
  <si>
    <t>Izvođač je dužan otkloniti svu eventualnu štetu nastalu pri radovima te održavati čistoću na gradilištu, a sav otpad dnevno odvoziti.</t>
  </si>
  <si>
    <t>Jediničnom cijenom svake pojedinačne stavke mora biti obuhvaćen:</t>
  </si>
  <si>
    <t>- sav rad,</t>
  </si>
  <si>
    <t>- sav materijal,</t>
  </si>
  <si>
    <t>- svi pomoćni radovi kod instalaterskih radova koji su potrebni da bi se mogao potpuno izvršiti svaki rad,</t>
  </si>
  <si>
    <t>- sav trošak izvođača za nabavu i dopremu materijala,</t>
  </si>
  <si>
    <t>- nakanada za uporabu alata i strojeva</t>
  </si>
  <si>
    <t>- cijena svog rada (i izvođača i kooperanta), uključivo sve režijske sate,</t>
  </si>
  <si>
    <t>- cijena svih transporta (horizontalnih i vertikalnih sa svim utovarima pretovarima i istovarima, kao i strojeva i alata koji se pri tome koriste),</t>
  </si>
  <si>
    <t>- sve sigurnosne i higijensko - tehničke mjere prema propisima,</t>
  </si>
  <si>
    <t>- sva čišćenja gradilišta kao i sva slaganja i sortiranja materijala na gradilištu (čišćenja gradilišta uključivo i transportne puteve za vrijeme, tijekom, kao i po završetku radova),</t>
  </si>
  <si>
    <t>- uređenje gradilišta po završetku rada s otklanjanjem svih, ostatka građevinskog materijala, inventara, te odvoza na otpad.</t>
  </si>
  <si>
    <t>U cijeni stavke treba ukalkulirati i sve troškove osiguranja uskladištenog materijala, sve do ugradbe ili primopredaje istog kao i ispitivanja materijala - ateste.</t>
  </si>
  <si>
    <t>Davanjem ponude izvođač se obvezuje da će pravovremeno nabaviti sav materijal potreban za izvedbu radova opisanih u troškovničkim stavkama. U slučaju da na tržištu nema nekog materijala izvođač je obvezan konzultirati projektanta za nabavu po cijeni i kvaliteti odgovarajuće zamjene.</t>
  </si>
  <si>
    <t>Sav ugrađeni materijal treba odgovarati uvjetima iz opisa troškovnika i nacrta te odgovarajućim Hrvatskim normama ili tehničkim uvjetima za izvođenje istih radova, a ukoliko se to posebno traži opisom i drugim propisima. Izvođač treba kvalitetu ugrađenih materijala i stručnosti radnika dokazati odgovarajućim atestima i uvjerenjima izdanim od strane za to ovlaštene organizacije.</t>
  </si>
  <si>
    <t>Pri radu treba obavezno primjenjivati sve potrebne mjere zaštite na radu i zaštite od požara. Ukoliko nadzorni inženjer uoči da se ovih pravila izvođač u potpunosti ne pridržava može mu se zabraniti daljnji rad dok ga ne organizira u skladu s pravilima.</t>
  </si>
  <si>
    <t>- nosači osigurača, izolatori, ožičenje razdjelnika, sabirnice, uvodnice, vijci, naljepnice te ostali nespecificirani materijal</t>
  </si>
  <si>
    <t>Dobava i polaganje distributivnog češlja za smještaj cijevi u rovu</t>
  </si>
  <si>
    <t>C)</t>
  </si>
  <si>
    <t>A)</t>
  </si>
  <si>
    <t xml:space="preserve">RAZVODNI ORMARI </t>
  </si>
  <si>
    <t>RAZVODNI ORMARI</t>
  </si>
  <si>
    <t>- bravica "Elektra"</t>
  </si>
  <si>
    <t>Dobava, ugradnja i spajanje prenaponske zaštite za telekomunikacijski sustav:</t>
  </si>
  <si>
    <t>- spojna oprema, stezaljke i sl.</t>
  </si>
  <si>
    <t>GRAĐEVINSKI RADOVI</t>
  </si>
  <si>
    <t xml:space="preserve">Iskop temelja za rasvjetni stup dim. 0,8×0,8×0,9m </t>
  </si>
  <si>
    <t>Dobava i polaganje crvene upozorne trake "POZOR! VISOKI NAPON!" u dva sloja  cca. 0,4m iznad energetskih kabela i kabela vanjske rasvjete</t>
  </si>
  <si>
    <t>Dobava i polaganje narančaste upozorne trake "POZOR! TK KABEL!"  cca. 0,3m iznad TK cijevi</t>
  </si>
  <si>
    <t>- automatski prekidač 1P, 6A, "B" karakt.</t>
  </si>
  <si>
    <t>- sklopka instalacijska 16A, 1-0-2, modularna</t>
  </si>
  <si>
    <t xml:space="preserve">m </t>
  </si>
  <si>
    <t>Dobava i izvedba protupožarnog brtvljenja prolaza kabela kroz sektor:</t>
  </si>
  <si>
    <t>- protupožarno premazivanje izlaza kabela i cijevi</t>
  </si>
  <si>
    <t>INSTALACIJA EKI I POVEZANE OPREME</t>
  </si>
  <si>
    <t>D)</t>
  </si>
  <si>
    <t>- 19" naponski  panel ; 220V , 2U ; sa pet šuko utičnica; komplet sa prenaponskom zaštitom; prekidač</t>
  </si>
  <si>
    <t xml:space="preserve">kom </t>
  </si>
  <si>
    <t>- 19" vodilica za kabele 1U</t>
  </si>
  <si>
    <t>- 19" ventilatorska jedinica sa termostatom, ventilator 35W; 1U</t>
  </si>
  <si>
    <t xml:space="preserve">- FTP LS0H cat.6 4×2×0,57mm </t>
  </si>
  <si>
    <t>- CATV LS0H 1,13/4,8 AF 75 Ω</t>
  </si>
  <si>
    <t>E)</t>
  </si>
  <si>
    <t>INSTALACIJA SUSTAVA ZA DOJAVU POŽARA</t>
  </si>
  <si>
    <t>F)</t>
  </si>
  <si>
    <t>INSTALACIJA SUSTAVA ODIMLJAVANJA STUBIŠTA</t>
  </si>
  <si>
    <t>- centralni uređaj za upravljanje prozorom</t>
  </si>
  <si>
    <t>Dobava, spajanje i uvlačenje u cijevi kabela:</t>
  </si>
  <si>
    <t xml:space="preserve">- tipkalo za ručno otvaranje prozora </t>
  </si>
  <si>
    <t>- tipkalo za otvaranje prozora u nuždi</t>
  </si>
  <si>
    <t>G)</t>
  </si>
  <si>
    <t>H)</t>
  </si>
  <si>
    <t>I)</t>
  </si>
  <si>
    <t>Spajanje uzemljivačke trake:</t>
  </si>
  <si>
    <t>PDV 25%</t>
  </si>
  <si>
    <t>SVEUKUPNO SA PDV-om:</t>
  </si>
  <si>
    <t>- očitački terminal RIZ PK-100 (ugrađuje HEP "Elektra" Zadar)</t>
  </si>
  <si>
    <t>- automatski prekidač 1P, 10A, "B" karakt.</t>
  </si>
  <si>
    <t>- automatski prekidač 1P, 16A, "B" karakt.</t>
  </si>
  <si>
    <t>- automatski prekidač 3P, 16A, "C" karakt.</t>
  </si>
  <si>
    <t>- luxomat, komplet sa fotorelejnom sondom</t>
  </si>
  <si>
    <t>- rastavna sklopka za cilindrične osigurače DII, 3P, 63A</t>
  </si>
  <si>
    <t>Dobava i montaža hvataljki za ravni krov, komplet sa postoljem i terminalom za vezivanje hvataljke na vodič:</t>
  </si>
  <si>
    <t>- spajanje trake sa GRO ormarom</t>
  </si>
  <si>
    <t>- povezivanje kanalizacijskih cijevi na ulazu u građevinu (obujmica i vijci)</t>
  </si>
  <si>
    <t>- šuko utičnica p/ž (ugradnja u instalacijsku kutiju u zidu)</t>
  </si>
  <si>
    <t>Dobava, ugradnja i spajanje tipkalo  RJP za isključenje u slučaju hitnosti:</t>
  </si>
  <si>
    <t>- tipkalo RJP za vanjsku montažu, crvene boje</t>
  </si>
  <si>
    <t>- ispunjavanje protupožarnim kitom S60 prostora između otvora u betonu i kabelskih trasa (dim.0,3×0,2×0,2m (d×v×š))</t>
  </si>
  <si>
    <t>Dobava, ugradnja i spajanje kabela NXHX FE180/E60 2x1,5mm2</t>
  </si>
  <si>
    <t>- PoE adapter 4ulaza/4izlaza</t>
  </si>
  <si>
    <t>komplet</t>
  </si>
  <si>
    <t>- polaganje uzemljivačke trake u podložnom betonu ispod temelja</t>
  </si>
  <si>
    <t>- polaganje trake od uzemljivača do mjernih spojeva</t>
  </si>
  <si>
    <t>Premazivanje spojnica iz gornje stavke bitumenom</t>
  </si>
  <si>
    <t>- polaganje trake u oknu dizala na nosače trake</t>
  </si>
  <si>
    <t>- spajanje trake sa vodilicama lifta (u prizemlju)</t>
  </si>
  <si>
    <t>INSTALACIJA SUSTAVA ZAŠTITE OD DJELOVANJA MUNJE NA GRAĐEVINU I IZJEDNAČENJE POTENCIJALA</t>
  </si>
  <si>
    <t>Dobava, montaža i spajanje sabirnica za izjednačenje potencijala:</t>
  </si>
  <si>
    <t>Dobava, polaganje i spajanje za izvedbu unutrašnjeg izjednačenja potencijala:</t>
  </si>
  <si>
    <t>Dobava, montaža i spajanje računalne utičnice:</t>
  </si>
  <si>
    <t>- RJ45 cat.6 utični modul, širina 1 modul, FTP, bijele boje, tip MOSAIC "LEGRAND" ili drugi odgovarajući jednakovrijedni proizvod
_______________________________________</t>
  </si>
  <si>
    <t>Označavanje utičnica
Stavka obuhvaća ispisivanje na samoljepljivu poliestersku traku pripadnog rednog broja RJ45 utičnice na utičnici i na patch panelu u ormaru</t>
  </si>
  <si>
    <t>Dobava i ugradnja cijevi:</t>
  </si>
  <si>
    <t>Dobava, ugradnja i spajanje samostojećeg računalnog ormara (pristupna točka korisnika BD/FD.1), sa bravom, dimenzija 0,8m×1,0m×42U (širina×dužina×visina) tip kao "Legrand" ili drugi odgovarajući jednakovrijedni proizvod (navesti ponuđeni proizvod: ______________________________),
sa sljedećom opremom (uključuje i spajanje opreme, tip opreme "Legrand" ili drugi odgovarajući proizvod  (navesti ponuđeni proizvod: ______________________________) ):</t>
  </si>
  <si>
    <t>- patch kabel cat.6 FTP dužine 0,3m</t>
  </si>
  <si>
    <t>Dobava, montaža i spajanje bežične pristupne točke,standard 802.11a i 802.11b/g, dvostruka frekvencijska veza, prijenos podataka 54Mbps na svakoj frekvenciji, ugradnja u instalacijsku kutiju 4 modula, tip 74248 "LEGRAND"  ili drugi odgovarajući jednakovrijedni proizvod
______________________________________</t>
  </si>
  <si>
    <t>- ispravljač, izlazni napon 24V DC</t>
  </si>
  <si>
    <t>- signalna lampica, 230V, crvena, ugradnja na vrata ormara</t>
  </si>
  <si>
    <t>- signalna lampica, 230V, zelena, ugradnja na vrata ormara</t>
  </si>
  <si>
    <t>- automatski prekidač 1P, 6A, "C" karakt.</t>
  </si>
  <si>
    <t>- automatski prekidač 1P, 4A, "C" karakt.</t>
  </si>
  <si>
    <t>- sklopnik, 230V;20A, ugradnja na DIN šinu</t>
  </si>
  <si>
    <t>- sklopnik, 24V;20A,  ugradnja na DIN šinu</t>
  </si>
  <si>
    <t>- transformator 230/24V;20VA</t>
  </si>
  <si>
    <t>- transformator 230/230V;50VA</t>
  </si>
  <si>
    <t>- grebenasta sklopka, 20A, 0-1, ugradnja na vrata ormara</t>
  </si>
  <si>
    <t>- bravica cilindar</t>
  </si>
  <si>
    <t>- modularni nosač osigurača 1P</t>
  </si>
  <si>
    <t>- rastalni uložak gG 10×38 2A</t>
  </si>
  <si>
    <t>- zaštitni uređaj diferencijalne struje ZUDS 4P 40/0,03A</t>
  </si>
  <si>
    <t>- zaštitni uređaj diferencijalne struje ZUDS 4P 40/0,1A</t>
  </si>
  <si>
    <t>- automatski prekidač 3P, 32A, "C" karakt.</t>
  </si>
  <si>
    <t>- automatski prekidač 3P, 16A, "B" karakt.</t>
  </si>
  <si>
    <t>- NH00 horizontalni rastavljač 3P, 100A</t>
  </si>
  <si>
    <t>- NVO 00 rastalni osigurač gG 25A</t>
  </si>
  <si>
    <t>- zaštitni uređaj diferencijalne struje ZUDS 4P 40/0,03A Tip B</t>
  </si>
  <si>
    <t>- NH0 vertikalni rastavljač 3P, 160A</t>
  </si>
  <si>
    <t>- NVO 2 rastalni osigurač gG 250A</t>
  </si>
  <si>
    <t>- NVO 1 rastalni osigurač gG 100A</t>
  </si>
  <si>
    <t>- NVO 1 rastalni osigurač gG 80A</t>
  </si>
  <si>
    <t>- NVO 00 rastalni osigurač gG 50A</t>
  </si>
  <si>
    <t>- NVO 00 rastalni osigurač gG 40A</t>
  </si>
  <si>
    <t>- NH2  postolje 3P 400A za smještaj osigurača</t>
  </si>
  <si>
    <t>- NVO2 250A rastalni osigurač</t>
  </si>
  <si>
    <t>Iskop jame dim. 1,2×1,2×0,72m za postavljanje EN zdenca (2 kom)</t>
  </si>
  <si>
    <t xml:space="preserve">Dobava i uvlačenje u cijev, polaganje na kabelsku trasu te spajanje u instalacijskim kutijama kabela: </t>
  </si>
  <si>
    <t>Dobava i ugradnja cijevi u blok te u beton:</t>
  </si>
  <si>
    <t>- šuko utičnica IP54 p/ž (šuko utičnica s ugradnjom zaštitne maske i poklopca)</t>
  </si>
  <si>
    <t>- prekidač p/ž jednopolni</t>
  </si>
  <si>
    <t>- RJ45 cat.6 utični modul oklopljeni</t>
  </si>
  <si>
    <t>- šuko utičnica</t>
  </si>
  <si>
    <t>- podložna pločica za ugradnju dvije podatkovne utičnice</t>
  </si>
  <si>
    <t>- protupožarna bandaža za sprečavanje nastajanja požara i njegovog širenja S90, dim bandaže 1,0×10m</t>
  </si>
  <si>
    <t xml:space="preserve">- strujni mjerni transformator 250/5A </t>
  </si>
  <si>
    <t>- temeljna ploča za brojilo, komplet sa svim spojnim priborom</t>
  </si>
  <si>
    <t>- električno brojilo, 3F, za mjerenje djelatne, jalove i prividne energije i snage te kvalitete energije (isporučuje i ugrađuje HEP "Elektra" Zadar)</t>
  </si>
  <si>
    <t>- gljivasto tipkalo za isklop u nuždi, komplet: gljivasto tipkalo (deblokada povlačenjem), sprežni element, NO kontakt, ugradnja na vrata ploče</t>
  </si>
  <si>
    <t xml:space="preserve"> - ispitni list ormara i izrada sheme stvarno izvedenog stanja ormara</t>
  </si>
  <si>
    <t>- 19" prespojni (patch) panel RJ45 CAT6 oklopljen, 24-portni; opremljen sa 24 S/FTP oklopljena modula, 1U</t>
  </si>
  <si>
    <t>Dobava, montaža i spajanje sustava za automatsko odimljavanje, tip "Velux" KFX 100 ili drugi odgovarajući jednakovrijedni proizvod.
_______________________________________
NAPOMENA: Unutar stavke nisu uključeni elektromotori prozora. Djelovanje sustava potrebno se uskladiti sa isporučiocem prozora za odimljavanje.
Sustav se sastoji od:</t>
  </si>
  <si>
    <t>ISPITIVANJA I PRIMOPREDAJNA DOKUMENTACIJA</t>
  </si>
  <si>
    <t>Ispitivanje instalacije energetike i rasvjete:</t>
  </si>
  <si>
    <t>- Izvješće o izvršenom mjerenju otpora izolacije</t>
  </si>
  <si>
    <t>- Izrada certifikata, ishođenje izjava o sukladnosti , priprema uputa o korištenju i tehničke dokumentacije  za ugrađenu opremu unutar elektroinstalacija energetike</t>
  </si>
  <si>
    <t>- Izvješće o izvršenom mjerenju otpora uzemljenja</t>
  </si>
  <si>
    <t>- Izvješće o izvršenoj kontroli efikasnosti zaštite od indirektnog napona dodira</t>
  </si>
  <si>
    <t>- Izvješće o izvršenom funkcionalnom ispitivanju daljinskog isklopa napajanja</t>
  </si>
  <si>
    <t>- Izvješće o izvršenom funkcionalnom ispitivanju elektroinstalacije</t>
  </si>
  <si>
    <t>- Ispitni listovi i sheme izvedenog stanja razvodnih ormara</t>
  </si>
  <si>
    <t>- Naputak za korištenje i održavanje ugrađenih sustava i opreme</t>
  </si>
  <si>
    <t>- Puštanje u pogon instalacije, predaja garantnih listova, certifikata i izjava o suklasnosti za ugrađenu opremu</t>
  </si>
  <si>
    <t>U stavci je:
Kompletiranje dokumentacije i predaja investitoru kod primopredaje u 2 kompleta (print + CD) kod primopredaje.
Dodatno kompletiranje dokumentacije vezano za tehnički pregled građevine (u potrebnom broju primjeraka)</t>
  </si>
  <si>
    <t>- Električna mjerenja i ispitivanje na cjelokupnoj instalaciji strukturnog kabliranja (LAN mreža). U sklopu stavke je izrada ispitnih protokola dana za sve izvedene linkove</t>
  </si>
  <si>
    <t>- Izrada certifikata, ishođenje izjava o sukladnosti , priprema uputa o korištenju i tehničke dokumentacije  za ugrađenu opremu elektroničko komunikacijske mreže i ostalih slabostrujnih sustava</t>
  </si>
  <si>
    <t>Ispitivanje sustava za zaštitu od djelovanja munje na građevinu:</t>
  </si>
  <si>
    <t>- Ispitivanje sustava zaštite od munje, te izrada ispitnog protokola. Ispitivanje provesti po svim mjernim točkama, te utvrditi ispravnost (vodljivost) krovnih hvataljki, odvoda i spoja sa uzemljivačem</t>
  </si>
  <si>
    <t>- Ishođenje certifikata i Izjave o sukladnosti za ugrađenu opremu sustava</t>
  </si>
  <si>
    <t>- Formiranje i isporuka investitoru Knjige održavanja sustava zaštite od munje, sa upisom relevantnih podataka, te izradom Projekta Izvedenog stanja</t>
  </si>
  <si>
    <t>Ispitivanje sustava za dojavu požara:</t>
  </si>
  <si>
    <t>- Primopredaja sustava korisniku (predaja tehničkih listova i certifikata i izjava o sukladnosti ugrađene opreme, korisničke upute i obuka korisnika)</t>
  </si>
  <si>
    <t>Ispitivanje sustava plinodojave:</t>
  </si>
  <si>
    <t>- Izrada Projekta  izvedenog stanja sustava plinodojave požara u 2 primjeraka (u pisanom i elektronskom obliku)</t>
  </si>
  <si>
    <t>Projektna dokumentacija:</t>
  </si>
  <si>
    <t xml:space="preserve">- Izrada projekta Izvedenog stanja elektroinstalacija jake i slabe struje u elektronskom obliku i predaja istog investitoru </t>
  </si>
  <si>
    <t>Označavanje utičnica
Stavka obuhvaća ispisivanje na samoljepljivu poliestersku traku pripadnog rednog broja utičnice (strujnog kruga ili pripadnog osigurača)</t>
  </si>
  <si>
    <t xml:space="preserve">- polica 19" fiksna, za smještaj opreme </t>
  </si>
  <si>
    <t>društvene građevine - osnovne škole građevine</t>
  </si>
  <si>
    <t>u Zadru investitor GRAD ZADAR</t>
  </si>
  <si>
    <t>- NH2 vertikalni rastavljač 3P, 400A</t>
  </si>
  <si>
    <t>- NH1 vertikalni rastavljač 3P, 250A</t>
  </si>
  <si>
    <t>NAPOMENA: Rastavljači moraju udovoljavati zahtjevima iz norme HRN EN 60947-1; HRN EN 60947-3: HRN EN 60269-1; HRN EN 60269-2-1</t>
  </si>
  <si>
    <t>- NVO 2 rastalni osigurač gG 125A</t>
  </si>
  <si>
    <t>- cilindrični rastalni osigurač, DII, 63A</t>
  </si>
  <si>
    <t>NAPOMENA: Rastalni osigurači moraju udovoljavati zahtjevima iz norme HRN EN 60269</t>
  </si>
  <si>
    <t>NAPOMENA: Odvodnici struje munje i prenapona moraju udovoljavati zahtjevima iz norme HRN EN 61643-11</t>
  </si>
  <si>
    <t>- kombinirani odvodnik struje munje i prenapona tip 1; izvedba 3+NPE, 230V;50kA</t>
  </si>
  <si>
    <t>- kombinirani odvodnik struje munje i prenapona tip 2; izvedba 3+NPE, 230V;20kA</t>
  </si>
  <si>
    <t>- kombinirani odvodnik struje munje i prenapona tip 1+2; izvedba 3+NPE, 230V;12,5kA</t>
  </si>
  <si>
    <t>NAPOMENA: Zaštitni uređaji diferencijalne struje moraju udovoljavati zahtjevima iz norme HRN EN 61008-1, HRN EN 61008-2, HRN EN 61009-1, HRN EN 61009-2</t>
  </si>
  <si>
    <t>- kombinirani zaštitni uređaj diferencijalne struje KZS 2P C 10/0,03A</t>
  </si>
  <si>
    <t>- automatski prekidač 1P, 20A, "C" karakt.</t>
  </si>
  <si>
    <t>- automatski prekidač 1P, 16A, "C" karakt.</t>
  </si>
  <si>
    <t>- cilindrična bravica</t>
  </si>
  <si>
    <t>NAPOMENA: Instalacijski sklopnici moraju udovoljavati zahtjevima iz norme  HRN EN 60947-4-1, HRN EN 61095, HRN EN 60204-1</t>
  </si>
  <si>
    <t>- instalacijski sklopnik 230V;20A, 2NO, montaža na šine</t>
  </si>
  <si>
    <t>- instalacijski sklopnik 230V;25A, 4NO, montaža na šine</t>
  </si>
  <si>
    <t>- sklopka grebenasta jednopolna 32A ugradna sa signalnim svijetlom, ugradnja na vrata ormara</t>
  </si>
  <si>
    <t>NAPOMENA: Grebenaste sklopke moraju udovoljavati zahtjevima iz norme  HRN EN 60947, HRN EN 61058</t>
  </si>
  <si>
    <t>Dobava, n/ž ugradnja i spajanje samostojećeg razvodnog  ormara (GRO), izrađenog od čeličnih limova, zaštite IP55, zaštitne klase I, sa vratima, bravicom, za opremu do 400A, dimenzije ormara 2400×2200×400mm, (d×v×š), komplet sa montažnim pločama, pločama za uvod kabela. Ormar mora udovoljavati uvjetima norme HRN EN 62208.
______________________________________  U ormar ugraditi sljedeće elemente:</t>
  </si>
  <si>
    <t>- niskonaponski kompaktni prekidač 3P, 320A/50kA s podesivim termičkim i magnetskim isklopom te mogućnošću daljinskog (nadnaponskog) isklopa. Proizvod mora udovoljavati uvjetima norme HRN EN 60947-1; HRN EN 60947-2; HRN EN 60947-5-1. 
_______________________________________</t>
  </si>
  <si>
    <t>- niskonaponski kompaktni prekidač 3P, 100A/25kA s podesivim termičkim i magnetskim isklopom te mogućnošću daljinskog (nadnaponskog) isklopa. Proizvod mora udovoljavati uvjetima norme HRN EN 60947-1; HRN EN 60947-2; HRN EN 60947-5-1.
______________________________________</t>
  </si>
  <si>
    <t>- kombinirani odvodnik struje munje i prenapona tip 2; izvedba 3+NPE, 230V;20kA. Proizvod mora udovoljavati zahtjevima iz norme HRN EN 61643-11
_______________________________________</t>
  </si>
  <si>
    <t>- rastavna sklopka za cilindrične osigurače DII, 3P, 63A. Proizvod  Rastavljač mora udovoljavati zahtjevima iz norme HRN EN 60947-1; HRN EN 60947-3: HRN EN 60269-1; HRN EN 60269-2-1
_______________________________________</t>
  </si>
  <si>
    <t>- cilindrični rastalni osigurač, DII, 63A. Proizvod Rastalni osigurači mora udovoljavati zahtjevima iz norme HRN EN 60269</t>
  </si>
  <si>
    <t>- kombinirani zaštitni uređaj diferencijalne struje KZS 2P C 16/0,03A</t>
  </si>
  <si>
    <t>NAPOMENA: Automatski prekidači moraju udovoljavati zahtjevima iz norme  HRN EN 60898-1, HRN EN 68947-2</t>
  </si>
  <si>
    <t>- instalacijski sklopnik 230V;20A, 1NO, montaža na šine. Proizvod mora udovoljavati zahtjevima iz norme  HRN EN 60947-4-1, HRN EN 61095, HRN EN 60204-1</t>
  </si>
  <si>
    <t xml:space="preserve">- motorska zaštitna sklopka, podešavanje nadstrujne zaštite Ir (A) 0,4 - 0,63; ugradnja na DIN šinu. Proizvod mora udovoljavati zahtjevima iz norme  HRN EN 60947-1, HRN EN 60947-2
______________________________________ </t>
  </si>
  <si>
    <t>- cilindrični rastalni osigurač, DII, 32A</t>
  </si>
  <si>
    <t>- cilindrični rastalni osigurač, DII, 25A</t>
  </si>
  <si>
    <t>NAPOMENA: Rastalni osigurači mora udovoljavati zahtjevima iz norme HRN EN 60269</t>
  </si>
  <si>
    <t>- automatski prekidač 1P, 10A, "C" karakt.</t>
  </si>
  <si>
    <t>- automatski prekidač 3P, 20A, "B" karakt.</t>
  </si>
  <si>
    <t>- cilindrični rastalni osigurač, DII, 63A. Proizvod mora udovoljavati zahtjevima iz norme HRN EN 60269</t>
  </si>
  <si>
    <t>- rastavna sklopka za cilindrične osigurače DII, 3P, 63A. Proizvod mora udovoljavati zahtjevima iz norme HRN EN 60947-1; HRN EN 60947-3: HRN EN 60269-1; HRN EN 60269-2-1
_______________________________________</t>
  </si>
  <si>
    <t>- zaštitni uređaj diferencijalne struje ZUDS 4P 40/0,3A</t>
  </si>
  <si>
    <t>- automatski prekidač 1P, 20A, "B" karakt.</t>
  </si>
  <si>
    <t>- automatski prekidač 1P, 25A, "C" karakt.</t>
  </si>
  <si>
    <t>- automatski prekidač 3P, 10A, "B" karakt.</t>
  </si>
  <si>
    <t>- instalacijski sklopnik 230V;20A, 1NO, montaža na šine</t>
  </si>
  <si>
    <t>- sklopka grebenasta jednopolna 32A ugradna sa signalnim svijetlom, ugradnja na vrata ormara. Proizvod mora udovoljavati zahtjevima iz norme  HRN EN 60947, HRN EN 61058</t>
  </si>
  <si>
    <t>- niskonaponski kompaktni prekidač 3P, 63A/25kA s podesivim termičkim i magnetskim isklopom te mogućnošću daljinskog (nadnaponskog) isklopa. Proizvod mora udovoljavati uvjetima norme HRN EN 60947-1; HRN EN 60947-2; HRN EN 60947-5-1.
______________________________________</t>
  </si>
  <si>
    <t>- instalacijski sklopnik 230V;25A, 2NO, montaža na šine</t>
  </si>
  <si>
    <t>- instalacijski sklopnik 230V;20A, 2NO, montaža na šine. Proizvod mora udovoljavati zahtjevima iz norme  HRN EN 60947-4-1, HRN EN 61095, HRN EN 60204-1</t>
  </si>
  <si>
    <r>
      <t>m</t>
    </r>
    <r>
      <rPr>
        <vertAlign val="superscript"/>
        <sz val="10"/>
        <rFont val="Arial CE"/>
        <charset val="238"/>
      </rPr>
      <t>3</t>
    </r>
  </si>
  <si>
    <t>Dobava i postavljanje betonskog EN zdenca MZ-D2-40T</t>
  </si>
  <si>
    <t>Iskop jame dim. 0,6×0,6×0,72m za postavljanje EKI zdenca (2 kom)</t>
  </si>
  <si>
    <t xml:space="preserve">Iskop temelja za rasvjetni stup dim. 0,7×0,7×0,9m </t>
  </si>
  <si>
    <r>
      <t>Izrada temelja za rasvjetni stup betonom C25/30 dim.0,65×0,65×0,8m (ukupno 0,34m</t>
    </r>
    <r>
      <rPr>
        <vertAlign val="superscript"/>
        <sz val="10"/>
        <rFont val="Arial CE"/>
        <charset val="238"/>
      </rPr>
      <t>3</t>
    </r>
    <r>
      <rPr>
        <sz val="10"/>
        <rFont val="Arial CE"/>
        <charset val="238"/>
      </rPr>
      <t xml:space="preserve">), komplet sa temeljnim vijcima 4×M16 i 2m cijevi </t>
    </r>
    <r>
      <rPr>
        <sz val="10"/>
        <rFont val="Symbol"/>
        <family val="1"/>
        <charset val="2"/>
      </rPr>
      <t>F</t>
    </r>
    <r>
      <rPr>
        <sz val="10"/>
        <rFont val="Arial CE"/>
        <charset val="238"/>
      </rPr>
      <t>25 za uvlačenje kabela</t>
    </r>
  </si>
  <si>
    <r>
      <t>Izrada temelja za rasvjetni stup betonom C25/30 dim.0,7×0,7×0,85m (ukupno 0,42m</t>
    </r>
    <r>
      <rPr>
        <vertAlign val="superscript"/>
        <sz val="10"/>
        <rFont val="Arial CE"/>
        <charset val="238"/>
      </rPr>
      <t>3</t>
    </r>
    <r>
      <rPr>
        <sz val="10"/>
        <rFont val="Arial CE"/>
        <charset val="238"/>
      </rPr>
      <t xml:space="preserve">), komplet sa temeljnim vijcima 4×M16 i 2m cijevi </t>
    </r>
    <r>
      <rPr>
        <sz val="10"/>
        <rFont val="Symbol"/>
        <family val="1"/>
        <charset val="2"/>
      </rPr>
      <t>F</t>
    </r>
    <r>
      <rPr>
        <sz val="10"/>
        <rFont val="Arial CE"/>
        <charset val="238"/>
      </rPr>
      <t>32 za uvlačenje kabela</t>
    </r>
  </si>
  <si>
    <r>
      <t>Izrada temelja za rasvjetni stup betonom C25/30 dim.0,8×0,8×0,85m (ukupno 0,53m</t>
    </r>
    <r>
      <rPr>
        <vertAlign val="superscript"/>
        <sz val="10"/>
        <rFont val="Arial CE"/>
        <charset val="238"/>
      </rPr>
      <t>3</t>
    </r>
    <r>
      <rPr>
        <sz val="10"/>
        <rFont val="Arial CE"/>
        <charset val="238"/>
      </rPr>
      <t xml:space="preserve">), komplet sa temeljnim vijcima 4×M16 i 2m cijevi </t>
    </r>
    <r>
      <rPr>
        <sz val="10"/>
        <rFont val="Symbol"/>
        <family val="1"/>
        <charset val="2"/>
      </rPr>
      <t>F</t>
    </r>
    <r>
      <rPr>
        <sz val="10"/>
        <rFont val="Arial CE"/>
        <charset val="238"/>
      </rPr>
      <t>32 za uvlačenje kabela</t>
    </r>
  </si>
  <si>
    <t>Dobava i postavljanje montažnog TK zdenca MZ-D0-40T</t>
  </si>
  <si>
    <t>Dobava i polaganje fleksibilne dvoslojne korugirane cijevi iz polietilena visoke gustoće u prethodno iskopani kanal tip KABUPLAST F ili drugi jednakovrijedni odgovarajući proizvod. Proizvod mora biti u skladu sa normom HRN EN 50086-1 i HRN EN 50086-2-4
_______________________________________</t>
  </si>
  <si>
    <t>Dobava i ugradnja metalnih kabel trasa, u cijenu uračunati sav ugradni pribor, spojnice, nosače, kutnike, T elemente, križne elemente i poklopce. Proizvod treba udovaljaviti uvjetima iz HRN EN 61537:</t>
  </si>
  <si>
    <t>- šuko utičnica IP54 n/ž</t>
  </si>
  <si>
    <t>- šuko utičnica 3F, IP54 n/ž</t>
  </si>
  <si>
    <t>- prekidač 16A, p/ž jednopolni</t>
  </si>
  <si>
    <r>
      <t xml:space="preserve">-razvodna kutija s poklopcem </t>
    </r>
    <r>
      <rPr>
        <sz val="10"/>
        <rFont val="Symbol"/>
        <family val="1"/>
        <charset val="2"/>
      </rPr>
      <t>F</t>
    </r>
    <r>
      <rPr>
        <sz val="10"/>
        <rFont val="Arial CE"/>
        <family val="2"/>
        <charset val="238"/>
      </rPr>
      <t>60 p/ž</t>
    </r>
  </si>
  <si>
    <r>
      <t xml:space="preserve">-razvodna kutija s poklopcem </t>
    </r>
    <r>
      <rPr>
        <sz val="10"/>
        <rFont val="Symbol"/>
        <family val="1"/>
        <charset val="2"/>
      </rPr>
      <t>F</t>
    </r>
    <r>
      <rPr>
        <sz val="10"/>
        <rFont val="Arial CE"/>
        <family val="2"/>
        <charset val="238"/>
      </rPr>
      <t>80 p/ž</t>
    </r>
  </si>
  <si>
    <t>- prekidač p/ž križni</t>
  </si>
  <si>
    <t>- prekidač IP54 p/ž jednopolni</t>
  </si>
  <si>
    <t>- prekidač IP54 p/ž izmjenični</t>
  </si>
  <si>
    <t>- prekidač IP54 n/ž izmjenični</t>
  </si>
  <si>
    <t>Dobava, ugradnja i spajanje senzora prisutnosti:</t>
  </si>
  <si>
    <r>
      <t>- NYY-J 4×185mm</t>
    </r>
    <r>
      <rPr>
        <vertAlign val="superscript"/>
        <sz val="10"/>
        <rFont val="Arial CE"/>
        <family val="2"/>
        <charset val="238"/>
      </rPr>
      <t>2</t>
    </r>
  </si>
  <si>
    <r>
      <t>- NYY-J 7×1,5mm</t>
    </r>
    <r>
      <rPr>
        <vertAlign val="superscript"/>
        <sz val="10"/>
        <rFont val="Arial CE"/>
        <family val="2"/>
        <charset val="238"/>
      </rPr>
      <t>2</t>
    </r>
  </si>
  <si>
    <r>
      <t>- J-Y(St)Y 2x2x1,5mm</t>
    </r>
    <r>
      <rPr>
        <vertAlign val="superscript"/>
        <sz val="10"/>
        <rFont val="Arial CE"/>
        <family val="2"/>
        <charset val="238"/>
      </rPr>
      <t>2</t>
    </r>
    <r>
      <rPr>
        <sz val="10"/>
        <rFont val="Arial CE"/>
        <family val="2"/>
        <charset val="238"/>
      </rPr>
      <t xml:space="preserve"> - EIB bus zeleni</t>
    </r>
  </si>
  <si>
    <r>
      <t>- LiYCY 7×1,5mm</t>
    </r>
    <r>
      <rPr>
        <vertAlign val="superscript"/>
        <sz val="10"/>
        <rFont val="Arial CE"/>
        <family val="2"/>
        <charset val="238"/>
      </rPr>
      <t>2</t>
    </r>
  </si>
  <si>
    <r>
      <t>- LiYCY 5×1,5mm</t>
    </r>
    <r>
      <rPr>
        <vertAlign val="superscript"/>
        <sz val="10"/>
        <rFont val="Arial CE"/>
        <family val="2"/>
        <charset val="238"/>
      </rPr>
      <t>2</t>
    </r>
  </si>
  <si>
    <r>
      <t>- NHXH-J FE180/E30 2×1,5mm</t>
    </r>
    <r>
      <rPr>
        <vertAlign val="superscript"/>
        <sz val="10"/>
        <rFont val="Arial CE"/>
        <family val="2"/>
        <charset val="238"/>
      </rPr>
      <t>2</t>
    </r>
  </si>
  <si>
    <r>
      <t>- NHXH-J FE180/E30 5×6mm</t>
    </r>
    <r>
      <rPr>
        <vertAlign val="superscript"/>
        <sz val="10"/>
        <rFont val="Arial CE"/>
        <family val="2"/>
        <charset val="238"/>
      </rPr>
      <t>2</t>
    </r>
  </si>
  <si>
    <r>
      <t>- NHXH-J FE180/E30 3×2,5mm</t>
    </r>
    <r>
      <rPr>
        <vertAlign val="superscript"/>
        <sz val="10"/>
        <rFont val="Arial CE"/>
        <family val="2"/>
        <charset val="238"/>
      </rPr>
      <t>2</t>
    </r>
  </si>
  <si>
    <r>
      <t>- Cu 50mm</t>
    </r>
    <r>
      <rPr>
        <vertAlign val="superscript"/>
        <sz val="10"/>
        <rFont val="Arial CE"/>
        <family val="2"/>
        <charset val="238"/>
      </rPr>
      <t>2</t>
    </r>
    <r>
      <rPr>
        <sz val="10"/>
        <rFont val="Arial CE"/>
        <family val="2"/>
        <charset val="238"/>
      </rPr>
      <t xml:space="preserve"> uže</t>
    </r>
  </si>
  <si>
    <r>
      <t>- NYY-J 5×35mm</t>
    </r>
    <r>
      <rPr>
        <vertAlign val="superscript"/>
        <sz val="10"/>
        <rFont val="Arial CE"/>
        <family val="2"/>
        <charset val="238"/>
      </rPr>
      <t>2</t>
    </r>
  </si>
  <si>
    <r>
      <t>- NYY-J 5×25mm</t>
    </r>
    <r>
      <rPr>
        <vertAlign val="superscript"/>
        <sz val="10"/>
        <rFont val="Arial CE"/>
        <family val="2"/>
        <charset val="238"/>
      </rPr>
      <t>2</t>
    </r>
  </si>
  <si>
    <r>
      <t>- NYY-J 3×6mm</t>
    </r>
    <r>
      <rPr>
        <vertAlign val="superscript"/>
        <sz val="10"/>
        <rFont val="Arial CE"/>
        <family val="2"/>
        <charset val="238"/>
      </rPr>
      <t>2</t>
    </r>
  </si>
  <si>
    <r>
      <t>- NYY-J 3×4mm</t>
    </r>
    <r>
      <rPr>
        <vertAlign val="superscript"/>
        <sz val="10"/>
        <rFont val="Arial CE"/>
        <family val="2"/>
        <charset val="238"/>
      </rPr>
      <t>2</t>
    </r>
  </si>
  <si>
    <r>
      <t>- NYM-Y 5×16mm</t>
    </r>
    <r>
      <rPr>
        <vertAlign val="superscript"/>
        <sz val="10"/>
        <rFont val="Arial CE"/>
        <family val="2"/>
        <charset val="238"/>
      </rPr>
      <t>2</t>
    </r>
  </si>
  <si>
    <r>
      <t>- NYM-Y 5×10mm</t>
    </r>
    <r>
      <rPr>
        <vertAlign val="superscript"/>
        <sz val="10"/>
        <rFont val="Arial CE"/>
        <family val="2"/>
        <charset val="238"/>
      </rPr>
      <t>2</t>
    </r>
  </si>
  <si>
    <r>
      <t>- NYM-Y 5×6mm</t>
    </r>
    <r>
      <rPr>
        <vertAlign val="superscript"/>
        <sz val="10"/>
        <rFont val="Arial CE"/>
        <family val="2"/>
        <charset val="238"/>
      </rPr>
      <t>2</t>
    </r>
  </si>
  <si>
    <r>
      <t>- NYM-Y 5×4mm</t>
    </r>
    <r>
      <rPr>
        <vertAlign val="superscript"/>
        <sz val="10"/>
        <rFont val="Arial CE"/>
        <family val="2"/>
        <charset val="238"/>
      </rPr>
      <t>2</t>
    </r>
  </si>
  <si>
    <r>
      <t>- NYM-Y 5×2,5mm</t>
    </r>
    <r>
      <rPr>
        <vertAlign val="superscript"/>
        <sz val="10"/>
        <rFont val="Arial CE"/>
        <family val="2"/>
        <charset val="238"/>
      </rPr>
      <t>2</t>
    </r>
  </si>
  <si>
    <r>
      <t>- NYM-Y 5×1,5mm</t>
    </r>
    <r>
      <rPr>
        <vertAlign val="superscript"/>
        <sz val="10"/>
        <rFont val="Arial CE"/>
        <family val="2"/>
        <charset val="238"/>
      </rPr>
      <t>2</t>
    </r>
  </si>
  <si>
    <r>
      <t>- NYM-Y 3×6mm</t>
    </r>
    <r>
      <rPr>
        <vertAlign val="superscript"/>
        <sz val="10"/>
        <rFont val="Arial CE"/>
        <family val="2"/>
        <charset val="238"/>
      </rPr>
      <t>2</t>
    </r>
  </si>
  <si>
    <r>
      <t>- NYM-Y 3×4mm</t>
    </r>
    <r>
      <rPr>
        <vertAlign val="superscript"/>
        <sz val="10"/>
        <rFont val="Arial CE"/>
        <family val="2"/>
        <charset val="238"/>
      </rPr>
      <t>2</t>
    </r>
  </si>
  <si>
    <r>
      <t>- NYM-Y 3×2,5mm</t>
    </r>
    <r>
      <rPr>
        <vertAlign val="superscript"/>
        <sz val="10"/>
        <rFont val="Arial CE"/>
        <family val="2"/>
        <charset val="238"/>
      </rPr>
      <t>2</t>
    </r>
  </si>
  <si>
    <r>
      <t>- NYM-Y 3×1,5mm</t>
    </r>
    <r>
      <rPr>
        <vertAlign val="superscript"/>
        <sz val="10"/>
        <rFont val="Arial CE"/>
        <family val="2"/>
        <charset val="238"/>
      </rPr>
      <t>2</t>
    </r>
  </si>
  <si>
    <t>Dobava, montaža i spajanje svjetiljki tipa kako je naznačeno ili drugi odgovarajući jednakovrijedni proizvod. NAPOMENA: U cijenu koštanja svjetiljke uračunati rasvjetno tijelo te napojnu jedinicu ukoliko je radni napon svjetiljke 12-24V.</t>
  </si>
  <si>
    <t>- unutarnje ožičenje od razdjelnice do vrha stupa NYM-Y 3×2,5mm2</t>
  </si>
  <si>
    <t xml:space="preserve">- odvodnik prenapona tip 2+3, montaža u razdjelniku stupa tip "OBO BETTERMANN" USM-LED-20-230/1P+PE ili drugi odgovarajući jednakovrijedni proizvod
__________________________________________ </t>
  </si>
  <si>
    <t xml:space="preserve">- odvodnik prenapona tip 2+3, montaža prije drivera svjetiljke tip "OBO BETTERMANN" USM-LED-20-230/1P+PE ili drugi odgovarajući jednakovrijedni proizvod
__________________________________________ </t>
  </si>
  <si>
    <t>- konzola za montažu jedne rasvjetne armature</t>
  </si>
  <si>
    <t>- konzola za montažu dvije rasvjetne armature</t>
  </si>
  <si>
    <t>Dobava i montaža čeličnog stupa vanjske rasvjete, vruće pocinčanog za zonu jakog vjetra, visine h=8,0m; tip "DALEKOVOD" CRS 2B-8-3 (Zona 3 jake bure) ili drugi odgovarajući jednakovrijedni proizvod.
_______________________________________ Vrh stupa prilagoditi za prihvat svjetiljke.
U stavku uračunati korištenje skele ili krana kod montaže stupova.
U kompletu sa stupovima je potrebno ugraditi:</t>
  </si>
  <si>
    <t>- razdjelnica za rasvjetni stup, IP54, dimenzija 340×75×85mm, dolazne stezaljke 3×4-16mm2, izlazne stezaljke 3×1,5-4mm2,  sa osiguračima 2×D01/E14 6A, za najmanji unutarnji promjer stupa F100 i za veličinu otvora 80×350mm</t>
  </si>
  <si>
    <t>- razdjelnica za rasvjetni stup, IP54, dimenzija 340×75×85mm, dolazne stezaljke 3×4-16mm2, izlazne stezaljke 4×1,5-4mm2,  sa osiguračima 2×D01/E14 6A, za najmanji unutarnji promjer stupa F100 i za veličinu otvora 80×350mm</t>
  </si>
  <si>
    <t>Dobava i montaža čeličnog stupa vanjske rasvjete, vruće pocinčanog za zonu jakog vjetra, visine h=5,0m; tip "DALEKOVOD" CRS 1B 500 ili drugi odgovarajući jednakovrijedni proizvod.
_______________________________________ Vrh stupa prilagoditi za prihvat svjetiljke.
U stavku uračunati korištenje skele ili krana kod montaže stupova.
U kompletu sa stupovima je potrebno ugraditi:</t>
  </si>
  <si>
    <t>Dobava i montaža čeličnog stupa vanjske rasvjete, vruće pocinčanog za zonu jakog vjetra, visine h=3,0m; tip "DALEKOVOD" CRS 1B 300 ili drugi odgovarajući jednakovrijedni proizvod.
_______________________________________ Vrh stupa prilagoditi za prihvat svjetiljke.
U stavku uračunati korištenje skele ili krana kod montaže stupova.
U kompletu sa stupovima je potrebno ugraditi:</t>
  </si>
  <si>
    <r>
      <t xml:space="preserve">- instalacijska cijev n/ž PNT </t>
    </r>
    <r>
      <rPr>
        <sz val="10"/>
        <rFont val="Symbol"/>
        <family val="1"/>
        <charset val="2"/>
      </rPr>
      <t>F</t>
    </r>
    <r>
      <rPr>
        <sz val="10"/>
        <rFont val="Arial CE"/>
        <family val="2"/>
        <charset val="238"/>
      </rPr>
      <t>25 (u stavku uračunati i zidne nosače cijevi)</t>
    </r>
  </si>
  <si>
    <r>
      <t xml:space="preserve">- ispunjavanje protupožarnim kitom S60 izlaza pojedinih kabela i cijevi (promjer cijevi </t>
    </r>
    <r>
      <rPr>
        <sz val="10"/>
        <rFont val="Symbol"/>
        <family val="1"/>
        <charset val="2"/>
      </rPr>
      <t>F</t>
    </r>
    <r>
      <rPr>
        <sz val="10"/>
        <rFont val="Arial CE"/>
        <family val="2"/>
        <charset val="238"/>
      </rPr>
      <t>20-</t>
    </r>
    <r>
      <rPr>
        <sz val="10"/>
        <rFont val="Symbol"/>
        <family val="1"/>
        <charset val="2"/>
      </rPr>
      <t>F</t>
    </r>
    <r>
      <rPr>
        <sz val="10"/>
        <rFont val="Arial CE"/>
        <family val="2"/>
        <charset val="238"/>
      </rPr>
      <t>25)</t>
    </r>
  </si>
  <si>
    <t>- podložna pločica za ugradnju tri podatkovne utičnice</t>
  </si>
  <si>
    <t>- optički kabel LS0H zaslon singlemod 8× 50/125 um kategorije OM2 tip A/I-DQ(ZNB)H 8x50/125μm OM2, LS0H-3, Dca-s2-d1-a1, s nemetalnom zaštitom od glodavaca</t>
  </si>
  <si>
    <t>- patch kabel cat.6 FTP dužine 0,5-1,5m</t>
  </si>
  <si>
    <t>- ADSL filter</t>
  </si>
  <si>
    <t>- preklopnik optika/bakar sa 4 10/100/1000 RJ45 ulaza</t>
  </si>
  <si>
    <t>- nadgledivi mrežni preklopnik RJ45 CAT6 oklopljen, 24-portni; 1U</t>
  </si>
  <si>
    <t>- server, komplet sa periferijom (monitor, tipkovnica, miš te s UPS-om
NAPOMENA: Tip servera potrebno je ponuditi u skladu sa potrebama investitora.
______________________________________
______________________________________
______________________________________</t>
  </si>
  <si>
    <t>- optički patch kabel dužine 0,3m</t>
  </si>
  <si>
    <t>- 19" optički razdjelnik, 8 niti, ST,50/125µm OM2, izvlačivi,19",1U</t>
  </si>
  <si>
    <t>Dobava, ugradnja i spajanje samostojećeg računalnog ormara (FD.2), sa bravom, dimenzija 0,6m×0,6m×42U (širina×dužina×visina) tip kao "Legrand" ili drugi odgovarajući jednakovrijedni proizvod (navesti ponuđeni proizvod: ______________________________),
sa sljedećom opremom (uključuje i spajanje opreme, tip opreme "Legrand" ili drugi odgovarajući proizvod  (navesti ponuđeni proizvod: ______________________________) ):</t>
  </si>
  <si>
    <t>Dobava, ugradnja i spajanje zidnog računalnog ormara (FD.3), sa bravom, dimenzija 0,6m×0,3m×9U (širina×dužina×visina) tip kao "Legrand" ili drugi odgovarajući jednakovrijedni proizvod (navesti ponuđeni proizvod: ______________________________),
sa sljedećom opremom (uključuje i spajanje opreme, tip opreme "Legrand" ili drugi odgovarajući proizvod  (navesti ponuđeni proizvod: ______________________________) ):</t>
  </si>
  <si>
    <t>Dobava, ugradnja i spajanje samostojećeg računalnog ormara (pristupna točka korisnika FD.4), sa bravom, dimenzija 0,6m×0,6m×16U (širina×dužina×visina)  tip kao "Legrand" ili drugi odgovarajući jednakovrijedni proizvod (navesti ponuđeni proizvod: ______________________________),
sa sljedećom opremom (uključuje i spajanje opreme, tip opreme "Legrand" ili drugi odgovarajući proizvod  (navesti ponuđeni proizvod: ______________________________) ):</t>
  </si>
  <si>
    <t>- 19" UPS s čistim sinusnim izlazom namjenjen zaštiti mrežne opreme, 750 VA, 2U</t>
  </si>
  <si>
    <t>- 19" UPS s čistim sinusnim izlazom namjenjen zaštiti mrežne opreme, 500 VA, 2U</t>
  </si>
  <si>
    <r>
      <t xml:space="preserve">Dobava i polaganje cijevi PEHD </t>
    </r>
    <r>
      <rPr>
        <sz val="10"/>
        <rFont val="Symbol"/>
        <family val="1"/>
        <charset val="2"/>
      </rPr>
      <t>F</t>
    </r>
    <r>
      <rPr>
        <sz val="10"/>
        <rFont val="Arial CE"/>
        <charset val="238"/>
      </rPr>
      <t>90 u prethodno iskopani rov</t>
    </r>
  </si>
  <si>
    <r>
      <t xml:space="preserve">Dobava i polaganje cijevi PEHD </t>
    </r>
    <r>
      <rPr>
        <sz val="10"/>
        <rFont val="Symbol"/>
        <family val="1"/>
        <charset val="2"/>
      </rPr>
      <t>F</t>
    </r>
    <r>
      <rPr>
        <sz val="10"/>
        <rFont val="Arial CE"/>
        <charset val="238"/>
      </rPr>
      <t>50 u prethodno iskopani rov</t>
    </r>
  </si>
  <si>
    <r>
      <t xml:space="preserve">- instalacijska cijev za beton CSS </t>
    </r>
    <r>
      <rPr>
        <sz val="10"/>
        <rFont val="Symbol"/>
        <family val="1"/>
        <charset val="2"/>
      </rPr>
      <t>F</t>
    </r>
    <r>
      <rPr>
        <sz val="10"/>
        <rFont val="Arial CE"/>
        <family val="2"/>
        <charset val="238"/>
      </rPr>
      <t>20</t>
    </r>
  </si>
  <si>
    <r>
      <t xml:space="preserve">- instalacijska cijev za beton CSS </t>
    </r>
    <r>
      <rPr>
        <sz val="10"/>
        <rFont val="Symbol"/>
        <family val="1"/>
        <charset val="2"/>
      </rPr>
      <t>F</t>
    </r>
    <r>
      <rPr>
        <sz val="10"/>
        <rFont val="Arial CE"/>
        <family val="2"/>
        <charset val="238"/>
      </rPr>
      <t>25</t>
    </r>
  </si>
  <si>
    <t>Dobava, montaža i spajanje antenskog sustava sastavljenog iz slijedećih elemenata:</t>
  </si>
  <si>
    <t>Dobava, postava i spajanje pasivnih elemenata za distribuciju signala:</t>
  </si>
  <si>
    <t>Dobava i postava instalacijskog materijala i pribora:</t>
  </si>
  <si>
    <t>- aluminijski dvodjelni stup</t>
  </si>
  <si>
    <t>- nosač stupa - odstojnik</t>
  </si>
  <si>
    <t>- obujmica za pričvrščenje</t>
  </si>
  <si>
    <t>- obujmica za uzemljenje</t>
  </si>
  <si>
    <t>- obujmica za sidrenje</t>
  </si>
  <si>
    <t>- poklopac za stup</t>
  </si>
  <si>
    <t>- UKV antena</t>
  </si>
  <si>
    <t>- UHF antena</t>
  </si>
  <si>
    <t xml:space="preserve">- antena  SAT tip GIBERTINI OP 100 Al ili drugi odgovarajući jednakovrijedni proizvod
______________________________________                     </t>
  </si>
  <si>
    <t xml:space="preserve">- LNB Quattro tip GSS GRUNDIG GLQ 40  ili drugi odgovarajući jednakovrijedni proizvod
______________________________________                     </t>
  </si>
  <si>
    <t xml:space="preserve">- nosač dva LNB-a  tip GIBERTINI  ili drugi odgovarajući jednakovrijedni proizvod
______________________________________                     </t>
  </si>
  <si>
    <t xml:space="preserve">- koaksijalni kabel 75 Ohm-a tip SAT 17  ili drugi odgovarajući jednakovrijedni proizvod
______________________________________                     </t>
  </si>
  <si>
    <t>- nespecificirani sitni materijal i pribor</t>
  </si>
  <si>
    <t>Dobava, postava i spajanje RTV stanice sastavljene iz slijedećih elemenata:</t>
  </si>
  <si>
    <t xml:space="preserve">- bazna stanica STC 160 ili drugi odgovarajući jednakovrijedni proizvod
______________________________________                     </t>
  </si>
  <si>
    <t xml:space="preserve">- modul twin SAT stereo DIGITAL HDM 660 T  ili drugi odgovarajući jednakovrijedni proizvod
______________________________________                     </t>
  </si>
  <si>
    <t xml:space="preserve">- modul twin ZEM stereo DIGITAL HDMT 265  ili drugi odgovarajući jednakovrijedni proizvod
______________________________________                     </t>
  </si>
  <si>
    <t xml:space="preserve">- modul UKV  HRM 225  ili drugi odgovarajući jednakovrijedni proizvod
______________________________________                     </t>
  </si>
  <si>
    <t xml:space="preserve">- sabirnica izlazna HOC 168  ili drugi odgovarajući jednakovrijedni proizvod
______________________________________                     </t>
  </si>
  <si>
    <t xml:space="preserve">- razdjelnik  satelitski SID 162  ili drugi odgovarajući jednakovrijedni proizvod
______________________________________                     </t>
  </si>
  <si>
    <t xml:space="preserve">- distribucijsko pojačalo WHX 823:
WHX-820 RSF  ili drugi odgovarajući jednakovrijedni proizvod
______________________________________                     </t>
  </si>
  <si>
    <t>INSTALACIJA ANTENSKOG SUSTAVA</t>
  </si>
  <si>
    <t xml:space="preserve">- odcjepnik dvograni -20 dB tip AFC 2021 ili drugi odgovarajući jednakovrijedni proizvod
______________________________________                     </t>
  </si>
  <si>
    <t xml:space="preserve">- razdjelnik 1/2 -4 dB tip VFC 0421 ili drugi odgovarajući jednakovrijedni proizvod
______________________________________                     </t>
  </si>
  <si>
    <t xml:space="preserve">- odcjepnik dvograni -16 dB tip AFC 1621 ili drugi odgovarajući jednakovrijedni proizvod
______________________________________                     </t>
  </si>
  <si>
    <t xml:space="preserve">- odcjepnik dvograni -12 dB tip AFC 1221 ili drugi odgovarajući jednakovrijedni proizvod
______________________________________                     </t>
  </si>
  <si>
    <t xml:space="preserve">- odcjepnik dvograni -9 dB, AFC 0921 ili drugi odgovarajući jednakovrijedni proizvod
______________________________________                     </t>
  </si>
  <si>
    <t xml:space="preserve">- odcjepnik jednograni -20 dB, AFC 2011 ili drugi odgovarajući jednakovrijedni proizvod
______________________________________                     </t>
  </si>
  <si>
    <t xml:space="preserve">- odcjepnik jednograni -12 dB, AFC 1211 ili drugi odgovarajući jednakovrijedni proizvod
______________________________________                     </t>
  </si>
  <si>
    <t xml:space="preserve">- otpor zaključni FRFC 75 ili drugi odgovarajući jednakovrijedni proizvod
______________________________________                     </t>
  </si>
  <si>
    <t>- F konektor</t>
  </si>
  <si>
    <t>Dobava, doprema i montaža priključnog limenog ormarića, oznake CTV, dimenzija 400×300×140 mm</t>
  </si>
  <si>
    <t>Dobava i uvlačenje koaksijalnog kabela, 75 Ohm-a</t>
  </si>
  <si>
    <t>Dobava, ugradnja i spajanje TV-SAT-R priključnice</t>
  </si>
  <si>
    <t xml:space="preserve">Dobava, postava i spajanje distribucijskog pojačala WHX 823: WHX-820 RSF  ili drugi odgovarajući jednakovrijedni proizvod
______________________________________                     </t>
  </si>
  <si>
    <t>Dobava, postava i spajanje ormarića za smještaj distribucijskog pojačala dim.300x400x140mm</t>
  </si>
  <si>
    <t>- cijev CSS 20</t>
  </si>
  <si>
    <t>- cijev CSS 50</t>
  </si>
  <si>
    <t>- okiten cijev 50 mm</t>
  </si>
  <si>
    <t>- kutija n/ž dim.190x140x70 IP55</t>
  </si>
  <si>
    <t>- ugradna kutija 60 mm</t>
  </si>
  <si>
    <t>Dobava, uvlačenje i spajanje NYM-Y 3×1,5 mm2 za mrežni priključak stanice i katnih ormarića</t>
  </si>
  <si>
    <t>Dobava, postava i spajanje Cu vodiča za izjednačenje potencijala H07V-R 16 mm2 između ormarića stanice i gromobranske hvataljke uz stup</t>
  </si>
  <si>
    <t>Dobava, postava i spajanje Cu vodiča za izjednačenje potencijala H07V-R 6 mm2 između katnih ormarića i sabirnice potencijala:</t>
  </si>
  <si>
    <t>Ostali sitni nespecifirani materijal i pribor</t>
  </si>
  <si>
    <t>Ispitivanje antenskog sustava:</t>
  </si>
  <si>
    <t>- Ispitivanje funkcionalnosti antenskog sustava, mjerenje prijemnih signala i izdavanje Uvjerenja o ispravnosti sustava od strane certificirane osobe</t>
  </si>
  <si>
    <t>- primopredaja sustava korisniku (predaja tehničkih listova i certifikata i izjava o sukladnosti ugrađene opreme, korisničke upute i obuka korisnika)</t>
  </si>
  <si>
    <t>- Izrada projekta  izvedenog stanja antenskog sustava u 2 primjeraka (u pisanom i elektronskom obliku)</t>
  </si>
  <si>
    <t>Dosmjeravanje antena, podešavanje i programiranje RTV stanice</t>
  </si>
  <si>
    <t>Ispitivanje sustava el.satova:</t>
  </si>
  <si>
    <t>- Ispitivanje funkcionalnosti sustava el. satova i izdavanje Uvjerenja o ispravnosti sustava od strane certificirane osobe</t>
  </si>
  <si>
    <r>
      <t xml:space="preserve">Dobava, ugradnja u betonski zid CSS </t>
    </r>
    <r>
      <rPr>
        <sz val="10"/>
        <rFont val="Symbol"/>
        <family val="1"/>
        <charset val="2"/>
      </rPr>
      <t>F</t>
    </r>
    <r>
      <rPr>
        <sz val="10"/>
        <rFont val="Arial CE"/>
        <family val="2"/>
        <charset val="238"/>
      </rPr>
      <t>20 cijevi negorive</t>
    </r>
  </si>
  <si>
    <r>
      <t>Dobava, ugradnja i spajanje kabela JB-H(St)H FE180/E60 2x2x0,8mm</t>
    </r>
    <r>
      <rPr>
        <vertAlign val="superscript"/>
        <sz val="10"/>
        <rFont val="Arial CE"/>
        <family val="2"/>
        <charset val="238"/>
      </rPr>
      <t>2</t>
    </r>
  </si>
  <si>
    <t>Kriteriji za ocjenu jednakovrijednosti</t>
  </si>
  <si>
    <t>1HE panel s prekidačem za sekvencijalno uključenje / isključenje svih elemenata razglasne centrale s ugrađenom svijetlećom LED tipkom za uključenje / isključenje i prikaz stanja, prihvat za 230V - jedan ulaz / 7 izlaza, osigurač 6-12A.  Uključen modul prisilnog uklopa atenuatora preko 3. žice.</t>
  </si>
  <si>
    <t>DSP procesor, 12 mic/line balansiranih ulaza, 8 balansiranih mic/line izlaza, RJ45 (Gigabit Ethernet) ulaz za nadzor i kontrolu uređaja, RS232 konektor za upravljanje, 4-pin GPIO (4 kanala "General Purpose Input &amp; Output" ). Uključen TESIRA software / GUI sučelje za WIN XP. Dolazi s integriranim AVB modulom za mrežni prijenos audio (128 x 128), video i upravljačkih kanala. 2-redni OLED ekran sa capacitive-touch navigacijom. Mogućnosti podešavanja i kontrole: Mixers, Equalizers, Filters, Crossovers, Dynamics, Routers, Delays,Controls, Meters, Generators, Diagnostics... Dodatnih 8 audio kanala preko USB sučelja (konfigurabilni USB audio), 4x 4-pin GPIO / relej, uređaj iz klase. Tesira server-class.</t>
  </si>
  <si>
    <t>profesionalni multisource player s ugrađenim FM tunerom sa RDS-om, mogućnošću reproduciranja glazbe s internet radio postaja, USB-a i UpnP mrežnog servera. Kompatibilni formati: MP3, WMA, WAV i FLAC. Jedinica je opremljena s analognim izlazom, optičkim digitalnim izlazom za digitalni media player, a posjeduje žičani Fast Ethernet i Wi-Fi 2,4 G. Kontrola uređaj putem http-a, putem prednje ploče ili putem DOK aplikacije (za iPad, iPhone, iPod Touch ili bilo koji Android uređaja).. 1HE</t>
  </si>
  <si>
    <t>Profesionalni "multisource" reproduktor; CD/MP3 / SD-card / USB reproduktor sa integriranim DAB/FM RDS prijemnikom i Bluetooth prijemnikom. Sadrži kombinirani ili 2 nezavisna audio izlaza. Podržani mediji: CD PLAYER - Audio CD, CD-R, CD-RW, DVD, DVD-R, DVD-RW, USB - SD - do 32 GB FAT32 (MP3 32-320 kbps). Mogućnost rada u opcija opcijama Auto Play i Cue (AutoPlay npr. pruža mogućnost automatskog početka reprodukcije prilikon pokretanja uređaja; također mogućnost automatskog prebacivanja na FM tuner kada USB/SD card ili CD završe sa reprodukcijom. Kontrola uređaja s prednje strane, putem IR upravljača ili putem RS232 konekcije.</t>
  </si>
  <si>
    <t>30W na 4Ω / 70-100V mikser-pojačalo, 3MIC ulaza (phantom preko unutarnjeg prekidača), MIC ulazi imaju integrirani filter glasa, 3x MIC ulaza, 2x selektibilna audio LINE ulaza, 1x emergency/telefonski ulaz, kontroler niskih i visokih tonova, kontroler glavne glasnoće zvuka. Nivo prioriteta na tri razine: 1. Emergency ulaz (dovodi se direktno na napajanje), 2. VOX potpuno stišavanje (MIC 1 stišava sve), 3. kontakt - sve stišava. 24V napajanje se uključuje preko kontakta, može se koristiti za 24V proritetni relej. Integriran 2-tonski gong s kontrolerom jačine zvuka, ugrađeni dinamički limiter (-3dB), Raspon frekvencija: 45Hz do 20kHz, Distorzija: &lt;0,5% @ -6dB, 1kHzS/N odnos: pojačalo - bolje od 43dB, linijski - bolje od 50B, mikrofonski ulaz i limitator sustava.</t>
  </si>
  <si>
    <t xml:space="preserve">8 portni gigabitni upravljivi mrežni preklopnik, 1HE, 8x 10/100/1000 (8 PoE+ / 180W) + 2 x Gigabit SFP, Routing/switching kapacitet: 20Gbps, Routing Protocol: Static IPv4, static IPv6. Flash memorija: 32MB, procesor: 1x MIPS (500MHz), RAM: 128MB-SDRAM, Protokoli upravljanja: SNMP 1, RMON 2, RMON, Telnet, SNMP 3, SNMP 2c, HTTP, HTTPS, TFTP, CLI. Podržani standardi: IEEE 802.3, IEEE 802.3u, IEEE 802.3i, IEEE 802.3z, IEEE 802.1D, IEEE 802.1Q, IEEE 802.3ab, IEEE 802.1p, IEEE 802.3af, IEEE 802.3x, IEEE 802.3ad (LACP), IEEE 802.1w, IEEE 802.1x, IEEE 802.1s, IEEE 802.1ab (LLDP), IEEE 802.3at, IEEE 802.3az. Ostalo: Flow control, auto-negotiation, Podrška za ARP, VLAN, auto-uplink (auto MDI/MDI-X), IGMP snooping, Syslog, port mirroring, WRR, STP, RSTP MSTP ACL, Jumbo Frames, MLD snooping, Cable Diagnostics Function, STP Root Guard, LLDP support, DHCP relay, LACP, Port Security, DHCP client, dual firmware images, SPQ, port isolation, Single IP Management. </t>
  </si>
  <si>
    <t xml:space="preserve">true diversity sustav bežičnih mikrofona s uključenom: 
1x dvostruka combo mix / dualout baza / prijemnik (1HE), 
2x antenski priključak,
1x ručni dinamički bežični mikrofon / odašiljač, 
1x pojasni predajnik / beltpack, 
1x tanki naglavni kondezatorski mikrofon u boji kože. </t>
  </si>
  <si>
    <t xml:space="preserve">interaktivni mrežni audio player s ugrađenim audio mixerom, ARM Cortex proceosorom i proširivom pohranom podataka (USB, microSD-HC). Uređaj sadrži sljedeća sučelja: 8 individualno konfigurabilnih "logičkih" ulaza/izlaza, 1x RS485, 1x USB, 1x microUSB, 1x MicroSD, 1x LAN, 4x tipke, 1x programibilni relejni izlaz (NO/NC), 1x IR input. Podrška za MP3 i WAV formate, unutrašnji DSP procesor, ugrađen WEB server (podešavanje mreže, sat, funkcija kalendara), TELNET kontrola, integrirani RTC (real time clock). Mogućnost napajanja 12-24V. </t>
  </si>
  <si>
    <t>Matični sat s web sučeljem, 1HE, čuvanje vremena u slučaju nestanka napajanjaprogramiranje u flash memoriji i litijska baterija čuvaju postavke satapristup programiranju zaštićeno pristupnom lozinkom,.Napajanje 24VDC (25W),36-72VDC (50W),100-240VAC;0,7-0,4A Uključen GPS prijemni modul,GPS antena s 20 m kabela</t>
  </si>
  <si>
    <t>profesionalno 4-kanalno pojačalo klase D sa ugrađenim DSP-om, pametnim senzorom praćenja potrošnje energije, inteligentnim hladilom s promjenjivom brzinom okretaja, 250 Hz visokopropusni filtar. Snaga (RMS): 4x 240W @4Ω/100V / Bridge-mode: 2x 480W @8Ω/100V, Raspon frekvencija: (0/-3 dB) 50 Hz – 20 kHz, odvajanje kanala: &gt;68dB @ 1kHz, THD ch. 1/2: &lt;0.07% @1W / 4Ω / 1kHz, S/N ratio: &gt;101 dB, Zaštitini sklopovi: over current, over temperature</t>
  </si>
  <si>
    <t>19" samostojeći rack ormar 600x600mm s postoljem, vratima s bravicomm i ključem, kotačima i uključenim perforacijskim panelima za protok zraka. Kompletno ispitan i ožičen do pune funkcionalnosti s uključenim svim potrebnim spojnim priborom, sitnim potrošnim materijalom do pune funkcionalnosti. Ukupna visina: 22HE</t>
  </si>
  <si>
    <t>dvosistemski ugradni zvučnik (2-way HiFi Pro), s ugrađenom 6,5" wooferom i 1" visokotoncem, snage 3-6W@100V, (AES rated 40W@16 Ω), zvučni tlak kod 1W/1m: 92dB, Max zvučni tlak: 105dB, Frekventno područje: 60Hz - 20kHz, disperzija@4kHz: 80°, Vanjski promjer zvučnika: 205 mm</t>
  </si>
  <si>
    <t>dvosistemski ugradni zvučnik u kučištu od visokokvalitetnog ABS-a sa aluminijskom prednjom mrežicom. Sadrži ugrađenu 8" LF jedinicu / woofer + 1" visokotonac. Snaga: 100W@16Ω / 5-10-20W@100V. Max. SPL: 110dB. Frekventni raspon: 50Hz - 20kHz. Disperzija@4kHz: 80°. Promjer otvora za ugradnju: 222mm, Vanjski promjer zvučnika: 244 mm. Boja: bijela</t>
  </si>
  <si>
    <t>TEM bijela komplet s ukrasnom maskom i nosačem za postavu / ugradnju u kutiju fi60. Ukupno 8 pozicija, maksimalna snaga 60W@100V. Sadrži modul prisilnog uklopa preko 3. žice linije 100V ozvučenja i ugradnu kutiju fi60</t>
  </si>
  <si>
    <t>Mikrofon se sastoji od fleksibilnog vrata i usmjerne dinamičke mikrofonske kapsle. Baza mikrofona je načinjena od aluminija s podesivim prekidačem. Raspon frekvencija: 80Hz – 12kHz, Osjetljivost: -70dB @ 1kHz. Izmjerena izlazna impedancija: 600 Ohm. 3m kabela u paketu sa mikrofonom.</t>
  </si>
  <si>
    <t>TEM bijela komplet s ukrasnom maskom, nosačem za postavu / ugradnju u kutiju 3x 7 modula te sljedećim priključcima: 1x 230V,4x RJ45, 4xDIN5F,2x6,3F mm ,1x XLRF,2xBNC, 1x FM. Uključena ugradna kutija 3x 7 modula.</t>
  </si>
  <si>
    <t>TEM / Vimar komplet sa maskom, ugradnja u kutiju fi60,  - 1x +BNC-F, kutija fi60.</t>
  </si>
  <si>
    <t xml:space="preserve">3LCD, WXGA (1280 x 800px // 16:10), 4200 ANSI lm (u skladu sa ISO 21118:2012), Vijek trajanja lampe: do 10000 radnih sati. Kontrast: 15000:1. Omjer projekcije: 1,38 - 2,24:1. Spojivost: 2x USB 2.0 1x RS-232C, 1x RJ45/LAN (100 Base-TX / 10 Base-T), WLAN (opcija - Wireless LAN IEEE 802.11b/g/n), 2x VGA IN, 1x VGA OUT, 2x HDMI IN, 1x Composite IN, MHL, 1x Stereo audio OUT, 2x Stereo audio IN. Ostale funkcije: klizač za isključivanje slike i tona, automatski odabir ulaza, automatsko ispravljanje iskrivljenja, izravno uključivanje/isključivanje, prilagođavanje zaslonu, zaustavljanje slike, početni zaslon, vodoravno i okomito ispravljanje trapezoidne slike, preglednik za JPEG-ove, mrežna administracija, OSD funkcija kopiranja, iProjection aplikacija za Chromebook, Quick Corner, dijaprojekcija, funkcija podijeljenog zaslona, Aplikacija iProjection.Uključen stropni nagibno (15°) / zakretni (360°) nosča sa tubom 12,4cm nosivosti min. 15kg u bijeloj boji (boja projektora) 
</t>
  </si>
  <si>
    <t>Somfy® motor, mehanički dijelovi napravljani 100% od aluminija, "quick &amp; safe" način postave, dodatno ojačanje u kompletu, projekcijska površina 215 x 134 cm, crni rub gornji: 35cm, ostalo: 5cm, gain: 1.2, vidljivi kut 150° (bez promjena boja i kontrasta), debljina platna 0.41 mm, fireproof PVC, proizvedeno u EU. . Težina:16kg</t>
  </si>
  <si>
    <t xml:space="preserve">aktivni komplet sadržan od jednog aktivnog i jednog pasivnog zvučnika. Zvučnici u bas refleks kućištu s 5.25" niskotonskom i 1" visokotonskom jedinicom. Daljinska kontrola zvučnika putem IC daljinskog kontrolera, RS232 serijskog porta ili putem opcionalne zidne upravljačke ploče (sa ili bez lokalnog ulaza). Funkcija automatskog iskuljučivanja zvučnika kada ne postoji prisutnost audio signala nakon određenog vremena (podesivo preko RS232). Ugrađena magnetska zaštita. Izlazna snaga RMS: 2x 30W, Frekv. raspon: 45 - 20000 Hz, THD: &lt;0.07%, S/N odnos: &gt;90 dB, 2x audio IN (balansirani i nebalansirani), bas / treble kontrola, podesivost jačine ulaznih signala: 0 - 3 ; + 3.75 dB per step. Nosači i IR daljinski uključeni. </t>
  </si>
  <si>
    <t>TEM bijela komplet s ukrasnom maskom, nosačem za postavu / ugradnju u kutiju 7 modula te sljedećim priključcima: 1x 230V, 1x LAN RJ45, 1x HDMI, 1x 6,3mm audio. Uključena ugradna kutija 7 modula.</t>
  </si>
  <si>
    <t>jednostrani analogni sat namjenjen za unutarnju upotrebu. Promjer sata: 40cm. Arapski brojevi, prikaz sata i minuta, upravljanje putem matičnog sata (imousli 24VDC), bočna zidna montaža. .Profile 940 Indoor analog clock DCF radio synchronised, HMS, 1.5V battery, 40cm dial, Time distribution : DCF radio synchronised, HMS</t>
  </si>
  <si>
    <t>SOS centralni uređaj u kompaktnoj varijanti modernog dizajna za smješta iznad ulaznih vrata u invalidski sanitarni čvor. Sadrži ispravljač i potrebnu elektroniku za upravljanje sustavom. U trenutku poziva pojavljuje se zvučni signal, a crvena LED dioda promjera 20 mm počinje bljeskati. Postava centrale u ugradnu kutiju 4 modula.</t>
  </si>
  <si>
    <t xml:space="preserve">TEM bijela komplet - podžbukno zidno pozivno-razriješno tipkalo opremljeno poteznom vrpcom za uspostavu poziva pri čemu vrpca seže do visine 60cm od poda i crvenom LED indikacijom statusa koja se uključuje uslijed uspostave poziva. Ugrađuje se u ugradnu kutiju Ø60mm na visinu cca h=2.0m od poda. </t>
  </si>
  <si>
    <t>TEM bijela komplet - ugradna signalna svjetiljka sa biperom za signalizaciju poziva Postavlja se na izdvojeno mjesto iznad ulaznih vratiju sanitarnih prostora. Postava svjetiljke u ugradnu kutiju fi60.</t>
  </si>
  <si>
    <t>Uključuje sav potrebni sitni potrošni materijal i pribor za dovođenja sustava do pune funkcionalnosti poput kratkih spojnih kabela (do 1m), spojnih priključnih modula, čeličnih sajli/vezica, kaveznih matica, adaptera, ..</t>
  </si>
  <si>
    <t>Bezhalogeni vatrodojavni instalacijski kabel s očuvanom el. funkcionalnošću od 30m, mask. radnog napona do 225V. Bakreni vodič punog presjeka, promjera 0,8mm, umrežena izolacija od polimera bez halogena (po dva vodiča u parici, svake 4 parice u svežanj, svežnjevi použeni u slojeve i označeni omotanim numeriranim filmom, kodiranje žila bojom, PEPT separator, elektrostatički zaslon od alumnij-laminirane poliesterke trake i pokositrenim bakrenim kontakt vodičem promjera 0,8mm, umreženim unakrsno povezanim plaštom bez halogena. Vanjski promjer do 6mm.</t>
  </si>
  <si>
    <t>mrežni instalacijski kabel CAT6 250MHZ SFTP PIMF FRNC LSOH CCA, PVC sivi, kabel puna žica 4x2xAWG23/1 CCA, oklopljen folijom i opletom, PIMF svaki par oklopljen metalanom folijom i opletom, LSOH bezhalogena smjesa</t>
  </si>
  <si>
    <t>Crveni i crni plosnati zvučnički kabel 2x1,5mm², 16AWG, Ø 0,25mm. Vanjske dimenzije: 3,1x 6,2mm, Otpor vodiča: 16Ω/Km ± 5%. Ostalo: O.F.C. crveni bakar, posebna PVC izolacija, crveno-crna boja plašta</t>
  </si>
  <si>
    <t>fleksibilni kabel s finožičnim použeni bakrenim vodičem (nazivni promjer 0,20 mm) i izolacijom od PVC-a (žile koncentrično použene i označene bojom). Konstrukcija pojedinog vodiča 30x 0,25mm, vanjski promjer do maks. 9,4mm, debljina izolacije: 0,7mm, Otpor vodiča (@20°): 13,3Ω/km</t>
  </si>
  <si>
    <t>PVC-om izoliran i oplašten fleksibilni finožični kabel , 5 žile, žile koncentrično použene i označene bojom. Promjer: 9,5 mm.</t>
  </si>
  <si>
    <t>Instalacijski kabel LiYCY 5x0,25 mm2, oklopljen opletom. Nazivni napon 250 V, promjer kabela 5,7 mm, masa kabela 47 kg/km</t>
  </si>
  <si>
    <t>Ravni audio kabel 2x0,14mm² sa PVC zaštitom, 100% spiral shields- red copper . Otpor:130 Ω/Km, kapacitet (core/core): 65pF/mt, kapacitet (core/shield): 280 pF/mt. Maksimalni napon 49 V.</t>
  </si>
  <si>
    <t>Okrugli dvostruko oklopljeni audio / mikrofonski kabel 2x0,25mm² sa PE zaštitom,100% spiral shields- red copper, 23 AWG, Vanjski promjer kabela (mm): 6,0. Otpor:75 Ω/Km, kapacitet (core/core): 55pF/mt.</t>
  </si>
  <si>
    <t>fleksibilni koaksijalni kabel 50Ω gdje su vodiči, izolacija (dielektrik) i plašt koncentrični. Unutrašnji vodič je višežični goli bakar promjera 2,25mm (±0,01 / 7x 0,75mm). Izolacija: polietilen vanjskog promjera 7,25mm (±0,05mm). Vanjski vodič: oplet od golih bakrenih žica 0,16 mm, 96% optičko prekrivanje. PVC plašt vanjskog promjera 10,3mm ( ±0,15mm). kapacitet: 100pF/m. Maksimalno gušenje pri 20°C: 14,4dB/100@400MHz, 24,7dB/100@1000MHz. U skladu s IEC60332-1 normi. Boja: crna</t>
  </si>
  <si>
    <t>High Speed HDMI kabel sa Ethernetom A/A za 3D, HDTV do 4K(2160p), 24-karatni pozlaćeni kontakti, vodič od čistog bakra (OFC - Oxygen free copper), dvostruko oklopljeni, oklop: AL folija + Cu oplet 160 žica x 0,1mm, Ostalo: AWG: 30; Vanjski promjer ovojnice: (mm): 6, max. propusnot (MHz): 340; max. brzina prijenosa (Gb / s) 10,2, Dužina: 20m.</t>
  </si>
  <si>
    <t>DOBAVA I POSTAVA - KOMPLET DIGITALNE AUDIO CENTRALE SUSTAVA OPĆEG VIŠEZONSKOG OZVUČENJA ŠKOLE TIP KAO HUST RC TESIRA EXP. 12/8 ILI JEDNAKOVRIJEDNO
_______________________________________ SADRŽANE OD  SLJEDEĆIH KOMPONENTI:</t>
  </si>
  <si>
    <t>- panel napajanja sa sekvencijalnim uklopom i isklopom tip kao HUST PN71S/PPU03 ili jednakovrijedno
______________________________________</t>
  </si>
  <si>
    <t xml:space="preserve">- panel centralne upravljačke mrežne audio jedinice / DSP procesora tip kao HUST TesiraFORTE AVB AI ili jednakovrijedno
______________________________________ </t>
  </si>
  <si>
    <t>Ispitivanje SOS sustava:</t>
  </si>
  <si>
    <t>- Ispitivanje funkcionalnosti SOS sustava i izdavanje Uvjerenja o ispravnosti sustava od strane certificirane osobe</t>
  </si>
  <si>
    <t>- panel kombiniranog izvora zvuka - AM/FM tuner + USB player + mrežni player + internet radio streamer kao HUST PMR4000RMKII ili jednakovrijedno
______________________________________</t>
  </si>
  <si>
    <t>- panel kombiniranog izvora zvuka (combo / dualout)   - AM/FM tuner + CD/DVD/MP3/USB/MMC-SDcard/bluetooth player tip kao HUST  PCR3000RMKIII ili jednakovrijedno
______________________________________</t>
  </si>
  <si>
    <t>- panel profesionalog pojačala snage tip kao HUST  MA30 ili jednakovrijedno
______________________________________</t>
  </si>
  <si>
    <t>panel kompleta bežičnih mikrofona tip kao HUST LDU506HHD/BPH li jednakovrijedno 
______________________________________</t>
  </si>
  <si>
    <t>- panel profesionalnog PoE mrežnog preklopnika tip kao HPE JL383A ili jednakovrijedno
_______________________________________</t>
  </si>
  <si>
    <t>- panel obavijesno-reklamnog reproduktora tip kao HUST I/O NP10 ili jednakovrijedno
_______________________________________</t>
  </si>
  <si>
    <t>- panel centralnog / matičnog programatora školskog zvona kao HUST SIGMA H SET uključena GPS ANTENA ili jednakovrijedno
_______________________________________</t>
  </si>
  <si>
    <t>- panel profesionalnog pojačala snage tip kao HUST REVAMP 4240T ili jednakovrijedno
_______________________________________</t>
  </si>
  <si>
    <t>19" samostojeći rack ormar za smještaj opreme, ožičen i ispitan do pune funkcionalnosti s uključenim svim potrebnim sitnim potrošnim priborom i materijalom tip kao HUST 19-60/60-22 rack set ili jednakovrijedno
_______________________________________</t>
  </si>
  <si>
    <t>DOBAVA I POSTAVA - UGRADNI STROPNI ZVUČNIK TIP KAO HUST CM6T ILI JEDNAKOVRIJEDNO
______________________________________</t>
  </si>
  <si>
    <t>Kriteriji za ocjenu jednakovrijednosti:</t>
  </si>
  <si>
    <t>DOBAVA I POSTAVA - UGRADNI STROPNI ZVUČNIK TIP KAO HUST CMX20T ILI JEDNAKOVRIJEDNO
_______________________________________</t>
  </si>
  <si>
    <t xml:space="preserve">DOBAVA I POSTAVA, ZIDNI REGULATOR ZVUKA / ATENUATOR TIP KAO AT608T ILI JEDNAKOVRIJEDNO 
_______________________________________ </t>
  </si>
  <si>
    <t>DOBAVA I POSTAVA - STOLNA POZIVNA STANICA TIP KAO HUST MICPAT DH ILI JEDNAKOVRIJEDNO
_______________________________________</t>
  </si>
  <si>
    <t>DOBAVA I POSTAVA - KOMPLET ZIDNE PRIKLJUČNE KUTIJE TIP KAO HUST ZPMRC1 ILI JEDNAKOVRIJEDNO
_______________________________________</t>
  </si>
  <si>
    <t>DOBAVA I POSTAVA KOMPLET  ZIDNE PRIKLJUČNE KUTIJE  ANTENE BEŽIČNIH MIKROFONA TIP KAO HUST ZUM TBNCF ILI JEDNAKOVRIJEDNO
_______________________________________</t>
  </si>
  <si>
    <t>DOBAVA I POSTAVA-KOMPLET  3LCD VIDEO/DATA PROJEKTOR S UKLJUČENIM STROPNIM NOSAČEM PROJEKTORA  TIP KAO EPSON EB2142W  C-MNT ILI JEDNAKOVRIJEDNO
_______________________________________</t>
  </si>
  <si>
    <t>DOBAVA I POSTAVA - KOMPLET NADGRADNOG ELEKTROMOTOR PLATNA TIP KAO HUST SLINE SLIM SL215CWI ILI JEDNAKOVRIJEDNO
_______________________________________</t>
  </si>
  <si>
    <t>DOBAVA I POSTAVA - AKTIVNI KOMPLET / SET NADGRADNIH ZVUČNIKA S DALJINSKIM UPRAVLJAČEM TIP KAO HUST SDQ5PIR-W SET ILI JEDNAKOVRIJEDNO
_______________________________________</t>
  </si>
  <si>
    <t>DOBAVA I POSTAVA - KOMPLET ZIDNE PRIKLJUČNE KUTIJE TIP KAO HUST ZPKP02 ILI JEDNAKOVRIJEDNO
_______________________________________</t>
  </si>
  <si>
    <t>DOBAVA I POSTAVA-ZIDNI NADGRADNI SAT S NOSAČEM ZA POSTAVU SATA  JEDNOSTRANO NA ZID  TIP KAO HUST PROFIL940 ILI JEDNAKOVRIJEDNO
_______________________________________</t>
  </si>
  <si>
    <t>DOBAVA I POSTAVA SOS CENTRALNE JEDINICE SA SIGNALIZACIJOM TIP KAO HUST BIS SOS C1T ILI JEDNAKOVRIJEDNO
_______________________________________</t>
  </si>
  <si>
    <t>DOBAVA I POSTAVA POZIVNO-POTEZNO-RAZRJEŠNOG TIPKALA TIP KAO HUST BIS TPR SOS T ILI JEDNAKOVRIJEDN
_______________________________________</t>
  </si>
  <si>
    <t>DOBAVA I POSTAVA, SIGNALNA SVJETILJKE S BIPEROM KAO HUST BIS-SS01CBT ILI JEDNAKOVRIJEDNO
_______________________________________</t>
  </si>
  <si>
    <t>DOBAVA I POSTAVA KOMPLETA SITNOG POTROŠNOG MATERIJALA I PRIBORA - STMP SET</t>
  </si>
  <si>
    <t xml:space="preserve">KOMPLET USLUGA NA LOKACIJI S UKLJUČENIM ZAVRŠNIM ISPITIVANJEM I PUŠTANJEM U RAD NA LOKACIJI </t>
  </si>
  <si>
    <t>ispitivanje linija, terminacija kabela, spajanje opreme, programiranje. Zaštita sustava dodjeljivanjem pristupnih ovlasti (korisničko ime i lozinka), podešavanje sustava, instalacija softvera, puštanje u rad, završno podešavanje</t>
  </si>
  <si>
    <t>Ispitivanje sustava ozvučenja:</t>
  </si>
  <si>
    <t>- Ispitivanje funkcionalnosti sustava ozvučenja i izdavanje Uvjerenja o ispravnosti sustava od strane certificirane osobe</t>
  </si>
  <si>
    <t>DOBAVA, UGRADNJA I SPAJANJE KABELA:</t>
  </si>
  <si>
    <t>- DOBAVA I POSTAVA - BEZHALOGENI KABEL TIP KAO HUST JB-H(ST)H 2x2x0,8 E30 ILI JEDNAKOVRIJEDNO
_______________________________________</t>
  </si>
  <si>
    <t>- DOBAVA I POSTAVA,  MREŽNI S/FTP KABEL CAT6  ILI JEDNAKOVRIJEDAN
_______________________________________</t>
  </si>
  <si>
    <t>- DOBAVA I POSTAVA - HQ ZVUČNIČKI KABEL 2x1,5mm², kao HUST HKL2-C102 ILI JEDNAKOVRIJEDAN
_______________________________________</t>
  </si>
  <si>
    <t>- DOBAVA I POSTAVA - ZVUČNIČKI KABEL 3x 1,5mm², kao HUST H05VVF ILI JEDNAKOVRIJEDNO
_______________________________________</t>
  </si>
  <si>
    <t>- DOBAVA I POSTAVA - INSTALACIJSKI KABEL TIP KAO PP/J 5x 1.5mm² ILI JEDNAKOVRIJEDAN
_______________________________________</t>
  </si>
  <si>
    <t>- DOBAVA I POSTAVA - SIGNALNI AUDIO KABEL TIP KAO HUST LiYCY 5x0,25 mm² ILI JEDNAKOVRIJEDNO
_______________________________________</t>
  </si>
  <si>
    <t>- DOBAVA I POSTAVA - SIGNALNI AUDIO KABEL TIP KAO HUST TSKC118 ILI JEDNAKOVRIJEDNO
_______________________________________</t>
  </si>
  <si>
    <t>- DOBAVA I POSTAVA,  HQ BALANSIRANI AUDIO KABELA KAO HUST TSKC114 ILI JEDNAKOVRIJEDAN
_______________________________________</t>
  </si>
  <si>
    <t>- DOBAVA I POSTAVA HQ KOAKSIJALNI KABEL KAO HUST TK/RG213 ILI JEDNAKOVRIJEDAN
_______________________________________</t>
  </si>
  <si>
    <t>- DOBAVA I POSTAVA HQ HDMI KABELA (12m) KAO HUST CTRONIC-HDMI12,5 ILI JEDNAKOVRIJEDAN
______________________________________</t>
  </si>
  <si>
    <t>profesionalno 2-kanalno pojačalo klase D sa ugrađenim DSP-om, pametnim senzorom praćenja potrošnje energije, inteligentnim hladilom s promjenjivom brzinom okretaja. Snaga (RMS): 2x 500W @8Ω/ 2x800W @4Ω/ 2x500W @2Ω, Raspon frekvencija: (0/-3 dB) 20 Hz – 20 kHz,THD ch. 1/2: &lt;0.1%, S/N ratio: &gt;101 dB, Zaštitini sklopovi: over current, over temperature.</t>
  </si>
  <si>
    <t>Profesionalno 4-kanalno pojačalo klase D sa ugrađenim DSP-om, pametnim senzorom praćenja potrošnje energije, inteligentnim hladilom s promjenjivom brzinom okretaja, 250 Hz visokopropusni filtar. Snaga (RMS): 4x 120W na 4Ω/100V / Bridge-mode: 2x 240W na 8Ω/100V. Raspon frekvencija: (0/-3 dB) 50 Hz – 20 kHz, odvajanje kanala: &gt;68dB @ 1kHz, THD ch. 1/2: &lt;0.07% na 1W / 4Ω / 1kHz, S/N ratio: &gt;101 dB. Zaštitini sklopovi: over current, over temperature.</t>
  </si>
  <si>
    <t>true diversity sustav bežičnih mikrofona s uključenom: 
1x dvostruka combo mix / dualout baza / prijemnik (1HE), 
2x antena,
2x ručni mikrofon</t>
  </si>
  <si>
    <t>19" samostojeći rack ormar 600x600mm s postoljem, vratima s bravicomm i ključem, kotačima i uključenim perforacijskim panelima za protok zraka. Kompletno ispitan i ožičen do pune funkcionalnosti s uključenim svim potrebnim spojnim priborom, sitnim potrošnim materijalom do pune funkcionalnosti. Ukupna visina: 16HE</t>
  </si>
  <si>
    <t>DOBAVA I POSTAVA OPREME SUSTAV OZVUČENJA VEZANE NA CENTRALNI SUSTAV OZVUČENJA TIP KAO HUST RC TESIRA . 12/8 I DSP ILI JEDNAKOVRIJEDNO
______________________________________</t>
  </si>
  <si>
    <t>- panel napajanja sa sekvencijalnim uklopom i isklopom tip kao HUST PN71S/PPU02ili jednakovrijedno
_______________________________________</t>
  </si>
  <si>
    <t>- panel centralne upravljačke mrežne audio jedinice / DSP procesora tip kao HUST TESIRA FORTE AVB AI ili jednakovrijedno
_______________________________________</t>
  </si>
  <si>
    <t>- panel profesionalnog PoE mrežnog preklopnika tip kao HPE JL383A ili jednakovrijedno
______________________________________</t>
  </si>
  <si>
    <t>- panel kombiniranog izvora zvuka (combo / dualout) - AM/FM tuner+CD/DVD/MP3/USB/MMC-SDcard/bluetooth player tip kao HUST  PCR3000RMKIII ili jednakovrijedno
_______________________________________</t>
  </si>
  <si>
    <t>panel profesionalnog pojačala snage kao HUST Y-PX5 ili jednakovrijedno
______________________________________</t>
  </si>
  <si>
    <t>- panel profesionalnog pojačala snage tip kao HUST REVAMP 4120T ili jednakovrijedno</t>
  </si>
  <si>
    <t>- panel kompleta bežičnih mikrofona tip kao HUST LDU506HHD2 ili jednakovrijedno
_______________________________________</t>
  </si>
  <si>
    <t>- 19" samostojeći rack ormar za smještaj opreme, ožičen i ispitan do pune funkcionalnosti s uključenim svim potrebnim sitnim potrošnim priborom i materijalom tip kao HUST 19-60/60-16 rack set ili jednakovrijedno
_______________________________________</t>
  </si>
  <si>
    <t>Programibilni zidni kontroler. Upravljanje i pokretanje do 32 programibilno podesive akcije (podešavanje glasnoće, pozivanje scena, odabir izvora, upravljanje sustavom, ..).. Visoko-kontrasni OLED ekran sa grafičkim sučeljem za navigaciju kroz izbornik. Kapacitivni touch scroll wheel za upravljanje. Povezivanje putem IDC ili RJ45 konektora (CAT-5/6/7). Napajanje: PoE Class 1 (max. 3.2W). Postava na ugradnu kutiju fi60.</t>
  </si>
  <si>
    <t>DOBAVA I POSTAVA - PROGRAMIBILNI DIGITALNI ZIDNI TOUCH OLED KONTROLER KAO HUST BMP TEC1 ILI JEDNAKOVRIJEDNO
_______________________________________</t>
  </si>
  <si>
    <t xml:space="preserve">Komplet za ugradnju u kutiju fi60. Sadrži: 1x stereo cinch (2RCA), 1x XLR F. Svaki ulaz ima svoj kontroler za podešenje signala. Raspon frekvencija: MIC: 150Hz - 20kHz / Line: 50Hz - 20kHz. Napajanje putem fantomskog napajanje sa centralne jedinice (&lt; 0.1W). Prijenos signala do 600m putem jednog UTP kabela. Postava u ugradnu kutiju fi60. </t>
  </si>
  <si>
    <t>DOBAVA I POSTAVA - ZIDNA PRIKLJUČNICA LOKALNIH AUDIO ULAZA S KONTROLOM TIP KAO HUST ALINP ILI JEDNAKOVRIJEDNO
_______________________________________</t>
  </si>
  <si>
    <t>Ultra-Compact Horn-Loaded Triaxial Three-Way zvučna kutija izuzetne iskoristivosti, snage, čistoće i usmjerenosti. Weather/UV-resistant zvučnik s ugrađnim 1x 8" LF carbon ring cone driverom + 2x 2,35" coaxial  MF Multisource Waveguide™ compression driverima + 1x 1" HF exit compression driverom. Frekventni raspon: 80 Hz - 16 kHz, Osjetljivost (1W/1m): 100dB. Snaga: 400W/8Ω (kontinuirano). Kontinuirani maks. izlaz: 126dB (132dB peak). Disperzija: (H x V):  90° x 60°. "U" nosač uključen..</t>
  </si>
  <si>
    <t>DOBAVA I POSTAVA, NADGRADNA ZVUČNA KUTIJA S NOSAČEM TIP KAO HUST COMM R.35-3896SET ILI JEDNAKOVRIJEDNO 
_______________________________________</t>
  </si>
  <si>
    <t>Dvosistemski nadgradni zvučnik u ABS (Bass reflex) kučištu sa ugrađenim 3” wooferom i 1" visokotoncem. Snaga: 6W@100V / 40W@16Ω, SPL 1w/1m: 82 dB (max. 97dB), Frekventno područje: 90Hz-20kHz. Kut disperzije @1kHz: 180°. Uključeno: Quick-Fit stezaljke kabela osigurava brzu i jednostavnu montažu i rotirajući "3D" nosač (turn / tilt funkcija) zvučnika uključen.</t>
  </si>
  <si>
    <t>DOBAVA I POSTAVA - NADGRADNI ZVUČNIK S NOSAČEM TIP KAO HUST OVO3T ILI JEDNAKOVRIJEDNO
_______________________________________</t>
  </si>
  <si>
    <t>TEM bijela komplet s ukrasnom maskom, nosačem za postavu / ugradnju u kutiju 4x 7 modula te sljedećim priključcima: 1x 230V,4x RJ45,  2x LAN 2x6,3-F mm,2xDIN5-F,4xSPEAKON,,2xBNC,2xRJ45,4x6,3-F mm stereo 1x FM. Uključena ugradna kutija 4x7 modula.</t>
  </si>
  <si>
    <t>DOBAVA I POSTAVA - KOMPLET ZIDNE PRIKLJUČNE KUTIJE TIP KAO HUST ZPMRC2 ILI JEDNAKOVRIJEDNO
______________________________________</t>
  </si>
  <si>
    <t>TEM bijela komplet s ukrasnom maskom, nosačem za postavu / ugradnju u kutiju 2x4 modula te sljedećim priključcima: 1x 230V, 1x LAN RJ45, 2x XLR-F 6,3, 1x 6,3mm audio. Uključena ugradna kutija 2x4 modula.</t>
  </si>
  <si>
    <t>DOBAVA I POSTAVA - KOMPLET ZIDNE PRIKLJUČNE KUTIJE TIP KAO HUST ZPKDV ILI JEDNAKOVRIJEDNO
_______________________________________</t>
  </si>
  <si>
    <t>Profesionalni mikrofonski "tripod" podni stalak s teleskopskom rukom, "lulicom" za prihvat bež. mikrofona i “push &amp; roll” mehanizmom. Nosivost 3 kg, Min/Max. otvaranje 38/78 cm. Maksimalna podesiva visina 212 cm. Težina: 2,3kg. Boja: crna</t>
  </si>
  <si>
    <t>DOBAVA I POSTAVA, PODNI TRIPOD MIKROFONSKI STALAK TIP KAO HUST BSP11 LUL. ILI JEDNAKOVRIJEDNO
_______________________________________</t>
  </si>
  <si>
    <t>Dobava i isporuka komunikacijske kartice RS485 za spajanje na mrežu. Montira se na matičnu ploču u kućištu vatrodojavne centrale.</t>
  </si>
  <si>
    <t>Dobava i isporuka komunikacijske kartice za produljenje RS485 linije. Montira se na matičnu ploču u kućištu vatrodojavne centrale.</t>
  </si>
  <si>
    <t>Dobava i isporuka podnožja optičkog detektora požara u protueksplozivnoj izvedbi</t>
  </si>
  <si>
    <t>Dobava i isporuka PC računala sljedećih karakteristika : Pentium, Quad Core 3GHz, I7, 4GB RAM, 750GB HDD, dualna grafička kartica, dva COM porta, LAN, 19" TFT monitor, miš, tipkovnica, zvučnici, WIN 7 PRO OS</t>
  </si>
  <si>
    <t>kpl</t>
  </si>
  <si>
    <t xml:space="preserve">Izrada proboja fi 40mm u zidu od opeke i/ili betona </t>
  </si>
  <si>
    <t>Protupožarno brtvljenje između požarnih sektora  - za vatrodojavnu instalaciju</t>
  </si>
  <si>
    <t>Troškovi skele prilikom radova.</t>
  </si>
  <si>
    <t>Zaštita svih prostorija prije izvođenja radova i temeljito čišćenje prostorija nakon izvršenih radova.</t>
  </si>
  <si>
    <t>Radovi na sanaciji trasa polaganja i izradi provrta, gipsanjem i gletanjem (grubi radovi).</t>
  </si>
  <si>
    <t>Odvoz šute i otpadnog materijala na za to predviđeni deponij.</t>
  </si>
  <si>
    <t>Sitni spojni materijal i pribor.</t>
  </si>
  <si>
    <t>Programiranje i parametriranje vatrodojavne centrale i unošenje podataka.</t>
  </si>
  <si>
    <t>Programiranje i usklađivanje izvršnih funkcija sustava.</t>
  </si>
  <si>
    <t>Izrada grafičkih mapa u .dwg formatu.</t>
  </si>
  <si>
    <t>Instalacija grafičkih mapa na PC računalo investitora i programsko povezivanje-integriranje sa sustavom protuprovale i videonadzora, putem zajedničkog programskog paketa.</t>
  </si>
  <si>
    <t>Puštanje u rad sustava za dojavu požara.</t>
  </si>
  <si>
    <t>Dobava i isporuka, sa polaganjem kabela OLFLEX 3x1,5mm2</t>
  </si>
  <si>
    <t>Dobava i isporuka, sa polaganjem kabela JEB-H(st)H 2x2x0,8mm2</t>
  </si>
  <si>
    <t>Dobava i isporuka, sa polaganjem kabela NHXH(E90)3x1,5mm2</t>
  </si>
  <si>
    <t>Programiranje i parametriranje plinodojavne centrale</t>
  </si>
  <si>
    <t xml:space="preserve">INSTALACIJA SUSTAVA ZA DOJAVU POŽARA </t>
  </si>
  <si>
    <t>- UTC Fire&amp;Security, model 2X-F2 ili odgovarajući jednakovrijedan proizvod
_______________________________________</t>
  </si>
  <si>
    <t>- kao: UTC Fire&amp;Security, model 2X-LB ili odgovarajući jednakovrijedan proizvod
_______________________________________</t>
  </si>
  <si>
    <t>- kao: UTC Fire&amp;Security, model NC2011 ili odgovarajući jednakovrijedan proizvod
_______________________________________</t>
  </si>
  <si>
    <t>- kao: UTC Fire&amp;Security, model NE2011 ili odgovarajući jednakovrijedan proizvod
_______________________________________</t>
  </si>
  <si>
    <t>- kao: UTC Fire&amp;Security, model 2010-2-NB ili odgovarajući jednakovrijedan proizvod
_______________________________________</t>
  </si>
  <si>
    <t>kao: Bentel, model BTEL-2 ili odgovarajući jednakovrijedan proizvod
_______________________________________</t>
  </si>
  <si>
    <t>- kao: UTC Fire&amp;Security, model MOD6000 ili odgovarajući jednakovrijedan proizvod
_______________________________________</t>
  </si>
  <si>
    <t>- kao: UTC Fire&amp;Security, model BS129N ili odgovarajući jednakovrijedan proizvod
_______________________________________</t>
  </si>
  <si>
    <t>- kao: UTC Fire&amp;Security, model DP2061 ili odgovarajući jednakovrijedan proizvod
_______________________________________</t>
  </si>
  <si>
    <t>- kao: UTC Fire&amp;Security, model DT2063 ili odgovarajući jednakovrijedan proizvod
_______________________________________</t>
  </si>
  <si>
    <t>- kao: UTC Fire&amp;Security, model DP2061T ili odgovarajući jednakovrijedan proizvod
_______________________________________</t>
  </si>
  <si>
    <t>- kao: UTC Fire&amp;Security, model DB2002 ili odgovarajući jednakovrijedan proizvod
_______________________________________</t>
  </si>
  <si>
    <t>- kao: UTC Fire&amp;Security, model DB2016 ili odgovarajući jednakovrijedan proizvod
_______________________________________</t>
  </si>
  <si>
    <t xml:space="preserve">Dobava i ugradnja analogno adresabilne vatrodojavne centrale sa 2 analogno-adresabilne petlje, proširive do 4 petlji, s mogućnošću spajanja do 128 elemenata po petlji, sa glavnim operatorskim sučeljem sa LCD upravljačkom tipkovnicom sa minimum 8x40 karaktera, ethernet sučeljem, sprečavanja pojave lažnih alarma kao što su: plutajuća pozadina sa automatskom kompenzacijom,  "soak test-om" omogućava da sumnjivi detektori budu provjereni; sa programabilnim servisnim porukama, dijagnostikom i statistikama, upozorenjem vezano uz održavanje kada detektori postanu kontaminirani, kompenzacijom onečišćenja, programabilnom dan/noć funkcijom, mogućnosti umrežavanja do maksimum 31 centrale, ispravljačem za 72 h autonomije, za ulazni napon 230VAC/50Hz. Mora posjedovati EN54 i CPD certifikat. </t>
  </si>
  <si>
    <t>Dobava i ugradnja proširenja petlje. Mogućnost dvije zatvorene petlje – klasa A ili četiri otvorene petlje – klasa B.</t>
  </si>
  <si>
    <t>Dobava, ugradnja i spajanje LON sučelja za komunikaciju sa printerom i paralelnim upravljačkim modulom. Montira se u kućištu vatrodojavne centrale. Strujna potrošnja do 20mA. Temperaturni opseg rada minimum  -10C do +50C. Ugrađuje se u kućištu vatrodojavne centrale.</t>
  </si>
  <si>
    <t>Dobava, ugradnja i spajanje telefonskog komunikatora za spoj na zaštitarsku službu, mjesto dežurstva 24 sata</t>
  </si>
  <si>
    <t>Dobava, ugradnja i spajanje telefonskog TCP komunikatora za pristup centrali vezano za             servisiranje i   održavanje.</t>
  </si>
  <si>
    <t>Dobava, ugradnja i spajanje akumulatorskih baterija 45Ah za autonomiju sustava 72h.</t>
  </si>
  <si>
    <t>Dobava, ugradnja i spajanje dodatnog metalnog  kućišta sa tamperom za smještaj baterija</t>
  </si>
  <si>
    <t>Dobava, ugradnja i spajanje višekriterijskog optičkog  detektora požara, niskog profila. Treba posjedovati  self test samoispitivanje, i binarno adresiranje. Treba biti neosjetljiv na zamjenu polariteta. Zadovoljavati Europski EN54 i VdS. Treba biti namjenjen za industrijske prostore gdje se postoji velika mogućnost onećišćenja i jaka elektromagnetna polja. Napon napajanja 17-28Vdc, struja mirovanja manja od 150 mikroampera, struja u alarmu do 2mA, izlaz za paralelni indikator do 4mA, stupanj zaštite IP43. Treba biti usklađen sa EN54-7.</t>
  </si>
  <si>
    <t>Dobava, ugradnja i spajanje adresabilnog termičkog detektora požara.</t>
  </si>
  <si>
    <t>Dobava, ugradnja i spajanje adresabilnog optičko-termičkog detektora požara.</t>
  </si>
  <si>
    <t>Dobava, ugradnja i spajanje podnožja detektora požara sa 4 kontakta.</t>
  </si>
  <si>
    <t>Dobava, ugradnja i spajanje izolatora petlje.</t>
  </si>
  <si>
    <t>Dobava, ugradnja i spajanje crvenog, adresabilnog ručnog javljača požara u zaštiti IP24D. Napon napajanja 17-28Vdc, struja u mirovanju do 0,25mA, struja u alarmu do 2,5mA, temperaturni opseg rada minimum -10C do +55C.</t>
  </si>
  <si>
    <t>- kao: UTC Fire&amp;Security, model DM2010 ili odgovarajući jednakovrijedan proizvod
_______________________________________</t>
  </si>
  <si>
    <t>Dobava, ugradnja i spajanje paralelnog indikatora požara.</t>
  </si>
  <si>
    <t>- kao: UTC Fire&amp;Security, model AI672 ili odgovarajući jednakovrijedan proizvod
_______________________________________</t>
  </si>
  <si>
    <t>Dobava, ugradnja i spajanje adresabilnog ulazno-izlaznog modula sa minimum dva selektabilno nadziranih ulaza i minimum dva magnestki zapiranih izlaznih kontakata. Napon napajanja 17-39Vdc, struja mirovanja do 0,42mA, struja mirovanja tipična 0,35mA. Temperaturni opseg rada minimum -10C do +70C.</t>
  </si>
  <si>
    <t>- kao: UTC Fire&amp;Security, model IO2032C ili odgovarajući jednakovrijedan proizvod
_______________________________________</t>
  </si>
  <si>
    <t>Dobava, ugradja i spajanje montažne kutije ulazno-izlaznih modula.</t>
  </si>
  <si>
    <t>- kao: UTC Fire&amp;Security, model IO-2BOX ili odgovarajući jednakovrijedan proizvod
_______________________________________</t>
  </si>
  <si>
    <t>Dobava, ugradnja i spajanje adresabilne  vatrodojavne sirene IP65 s, 24V, potrošnja  do 8,1 mA.</t>
  </si>
  <si>
    <t>kao: UTC Fire&amp;Security, model ASC2363 ili odgovarajući jednakovrijedan proizvod
_______________________________________</t>
  </si>
  <si>
    <t>Dobava, ugradnja i spajanje vanjske vatrodojavne sirene IP65 sa crvenom bljeskalicom, 24V, potrošnja  do 70 mA.</t>
  </si>
  <si>
    <t>- kao: UTC Fire&amp;Security, model ASW367 ili odgovarajući jednakovrijedan proizvod
_______________________________________</t>
  </si>
  <si>
    <t>Dobava, ugradnja i spajanje mrežnog konvertera Arcnet-RS232, sa baterijom za podršku 12V/1,2Ah za povezivanje centrala sa nadzornim PC računalom.</t>
  </si>
  <si>
    <t>Dobava, ugradnja i spajanje printera za vatrodojavni sustav</t>
  </si>
  <si>
    <t>- kao: UTC Fire&amp;Security, model ACA 001 ili odgovarajući jednakovrijedan proizvod
_______________________________________</t>
  </si>
  <si>
    <t>kao: EPSON, LX-300 ili odgovarajući jednakovrijedan proizvod
_______________________________________</t>
  </si>
  <si>
    <t>Dobava, ugradnja i spajanje ispravljača 230VAC/24VDC-2A u metalnom kućištu sa tamper prekidačem i izlazom prisutnosti glavnog napajanja i dvije akumulatorske baterije 12V/7Ah.</t>
  </si>
  <si>
    <t>Dobava, ugradnja i spajanje adresabilnog nadzornog modula konvencionalne zone.</t>
  </si>
  <si>
    <t>Dobava, ugradnja i spajanje samosigurnog uređaja za spoj detektora u protueksplozivnoj izvedbi</t>
  </si>
  <si>
    <t>- kao: UTC Fire&amp;Security, model PM832 ili odgovarajući jednakovrijedan proizvod
_______________________________________</t>
  </si>
  <si>
    <t>- kao: UTC Fire&amp;Security, model IU2055 ili odgovarajući jednakovrijedan proizvod
_______________________________________</t>
  </si>
  <si>
    <t>Dobava, ugradnja i spajanje optičkog detektora požara u protueksplozivnoj izvedbi</t>
  </si>
  <si>
    <t>- kao: Tehnoalarm, SSU-24 ili odgovarajući jednakovrijedan proizvod
_______________________________________</t>
  </si>
  <si>
    <t>- kao: Tehnoalarm, ODD801ExEi ili odgovarajući jednakovrijedan proizvod
_______________________________________</t>
  </si>
  <si>
    <t>- kao: Tehnoalarm, P-802 ExEi ili odgovarajući jednakovrijedan proizvod
_______________________________________</t>
  </si>
  <si>
    <t>Dobava, ugradnja i spajanje paralelnog upravljačkog modula sa LCD zaslonom minimum 4x20 znakova, za spoj na vatrodojavnu centralu putem dva vodiča. Mogućnost spajanja sa vatrodojavnom centralom do udaljenosti 1500m putem BUS linije. Mogućnost zidne i stolne montaže. Napajanje 24Vdc. Maksimalna potrošnja do 150mA. Temperaturno područje rada minimum -5C do 40C</t>
  </si>
  <si>
    <t>- kao: UTC Fire&amp;Security, model 2X-FR ili odgovarajući jednakovrijedan proizvod
_______________________________________</t>
  </si>
  <si>
    <t>Dobava, ugradnja i spajanje montažne kutije kanalnog javljača za ventilacijske kanale</t>
  </si>
  <si>
    <t>- kao: UTC Fire&amp;Security, model FDD710 ili jednakovrijedan</t>
  </si>
  <si>
    <t>kao: HP, model ELITE8100 ili odgovarajući jednakovrijedan proizvod
_______________________________________</t>
  </si>
  <si>
    <t>Dobava i ugradnja grafičkog programskog paketa za nadzor, kontrolu, programiranje do minimum 5 alarmnih centrala na mreži i serverska licenca. Služi za prikaz mjesta alarma na grafičkoj mapi. Podržani formati su .WMF, .EMF, BMP, JPEG, PNG, GIF i TIFF. Programski paket mora omogućavati integraciju sa postojećim  sustavima vatrodojave, videonadzora i protuprovale. Programski paket podržava uz kontrolu, nadzor i programiranje do 128 ATS protuprovalnih centrali, 5 požarnih sustava, 64 DVR-a (DVMRe, DVSR, SymSafe (PRO), SymDec, TVR10, TVR40, TVR60 i TVN20). Za jedan nadzorni server sa mogućih 9 klijenata koristeći potpuni SQL server. Prikaz Alarmnih stanja u grafičkim podlogama objekta za brži pronalazak eventualnih pozicija požara te lakšu kontrolu cjelokupnog sustava</t>
  </si>
  <si>
    <t>- kao: UTC Fire&amp;Security, model ATS8600 ili odgovarajući jednakovrijedan proizvod
_______________________________________</t>
  </si>
  <si>
    <t>- kao: Vatrootporni ormar METALIND T-60  ili odgovarajući jednakovrijedan proizvod
_______________________________________</t>
  </si>
  <si>
    <t>Dobavai ugradnja vatrootpornog ormara T-60 minuta, minimalnih dimenzija 800x800x250mm</t>
  </si>
  <si>
    <t>Dobava, ugradnja i spajanje crvenog, vatrodojavnog, negorivog kabela JEB-H(St)H 2x2x0,8mm2 - sve komplet sa probojima</t>
  </si>
  <si>
    <t>Dobava, ugradnja i spajanje halogen free kabela NHXH(E90) 3x2,5mm2 - sve komplet sa probojima</t>
  </si>
  <si>
    <t>Dobava i ugradnja PNT cijevi fi 20/25mm uključujući sav potreban dodatni materijal i pribor (vezice, obujmice,...) - sve komplet sa probojima</t>
  </si>
  <si>
    <t>Dobava i ugradnja uštemavanjem negorive rebraste CS cijevi fi 20/25mm uključujući sav potreban dodatni materijal i pribor (vezice, obujmice,...) - sve komplet sa probojima</t>
  </si>
  <si>
    <t>- prvo ispitivanje sustava za dojavu požara od strane ovlaštene ustanove uz prethodno dobiven projekat  ovjeren od strane MUP-a ili nadležne institucije za cijeli objekt i izdavanje Uvjerenja o ispravnosti sustava od strane certificirane osobe</t>
  </si>
  <si>
    <t>- izdavanje zapisnika o ispitivanju i atestiranju.</t>
  </si>
  <si>
    <t>- atesti o izvršenom ispitivanju otpora izolacije, uzemljenja i impedancije petlje kvara.</t>
  </si>
  <si>
    <t>- formiranje i isporuka investitoru Knjige održavanja sustava dojave požara, sa upisom relevantnih podataka, te izradom Projekta Izvedenog stanja</t>
  </si>
  <si>
    <t>- izdavanje jamstvenih listova.</t>
  </si>
  <si>
    <t>- stručna pomoć investitoru tokom uhodavanja u korištenju sustava za dojavu požara.</t>
  </si>
  <si>
    <t>INSTALACIJA SUSTAVA PLINODOJAVE</t>
  </si>
  <si>
    <t>Dobava, ugradnja i spajanje razvodne siluminske kutije u ExEi verziji, kao tip TEP EX RK01/744 ili drugi odgovarajući jednakovrijedan proizvod
______________________________________</t>
  </si>
  <si>
    <t>Dobava, ugradnja i spajanje signalnog svjetlosnog panoa sa natpisom  "Opasnost plin"</t>
  </si>
  <si>
    <t>Dobava i isporuka, sa montažom i spajanjem vanjske sirene sa bljeskalicom, kao tip UTC Fire&amp;Security, AS367  ili drugi odgovarajući jednakovrijedan proizvod
______________________________________</t>
  </si>
  <si>
    <t>Dobava, ugradnja i spajanje detektora ukapljenog naftnog plina, tip UTC fire&amp;Security, model FGE150LP ili drugi odgovarajući jednakovrijedan proizvod
______________________________________</t>
  </si>
  <si>
    <t>Dobava, ugradnja i spajanje akumulatorske baterije 12V/7Ah, tip UTC Fire&amp;Security, model BS127N ili drugi odgovarajući jednakovrijedan proizvod
______________________________________</t>
  </si>
  <si>
    <t>Dobava, ugradnja i spajanje adresabilne plonodojavne centrale za detekciju plina metana sa mogućnošću spajanja do 4 detektora plina tip UTC Fire&amp;Security, tip FGC108/PL4 ili drugi odgovarajući jednakovrijedan proizvod
______________________________________</t>
  </si>
  <si>
    <t>Dobava i isporuka, sa montažom plastične PNT/CSS cijevi fi 20mm sa svim potrebnim montažnim materijalom i priborom</t>
  </si>
  <si>
    <t>- prvo ispitivanje sustava za dojavu požara od strane ovlaštene ustanove uz prethodno dobiven projekat  ovjeren od strane MUP-a ili nadležne institucije. i izdavanje Uvjerenja o ispravnosti sustava od strane certificirane osobe</t>
  </si>
  <si>
    <t>- izdavanje zapisnika o ispitivanju i atestiranje</t>
  </si>
  <si>
    <t>- kao: UTC Fire&amp;Security, model AS2367 ili odgovarajući jednakovrijedan proizvod
_______________________________________</t>
  </si>
  <si>
    <t>Dobava, ugradnja i spajanje crvenog, vatrodojavnog, samogasivog kabela JB-Y(St)Y 2x2x0,8mm2 - sve komplet sa probojima</t>
  </si>
  <si>
    <t>Dobava i ugradnja rebraste CSS cijevi fi 20/25mm uključujući sav potreban dodatni materijal i pribor (vezice, obujmice,...) - sve komplet sa probojima</t>
  </si>
  <si>
    <t>Dobava i ugradnja naljepnica za označavanje elemenata sustava za dojavu požara .</t>
  </si>
  <si>
    <t>- polaganje trake za izvode od vodilica lifta, izvod u  GRO</t>
  </si>
  <si>
    <t>- polaganje trake za izvode u kotlovnicu</t>
  </si>
  <si>
    <t>- prenaponska zaštita za telekomunikacijski sustav 125V;7,5kA, ugradnja na dovodni vodič, tip TD-2D-V "Obo Bettermann" ili drugi odgovarajući proizvod
_______________________________________</t>
  </si>
  <si>
    <t>- prenaponska zaštita za zaštitu ethernet mreže, u aluminijskom kućištu, zaštita 8 žila, s dvostupanjskim zaštitnim sklopom, S RJ-45 Wester konektorom s priključnim kabelom s RJ-45 priključnicom RJ45 S-ATM 8-F, tip TD-2D-V "Obo Bettermann" ili drugi odgovarajući proizvod
_______________________________________</t>
  </si>
  <si>
    <t>Dobava, ugradnja i spajanje prenaponske zaštite za antenski sustav:</t>
  </si>
  <si>
    <t>- prenaponska zaštita vodiča za prijenos podataka za četiri SAT-vodiča i jednog zemaljskog DVB-T vodiča. Izvedba sa F utikačem, ugradnja na dovodni vodič, tip TV 4+1 "Obo Bettermann" ili drugi odgovarajući proizvod
_______________________________________</t>
  </si>
  <si>
    <t>- odvodnik prenapona za DSL sustave 170V;2,5kA, tip "OBO BETTERMANN" TD-2/D-HS ili drugi odgovarajući jednakovrijedni proizvod
_______________________________________</t>
  </si>
  <si>
    <t>- odvodnik prenapona za telefonsku liniju 170V;5kA, tip "Legrand" 03828 ili drugi odgovarajući jednakovrijedni proizvod
_______________________________________</t>
  </si>
  <si>
    <r>
      <t>Dobava, ugradnja i spajanje šavova lima na krovu  pokositrenom Cu pletenicom 35mm</t>
    </r>
    <r>
      <rPr>
        <vertAlign val="superscript"/>
        <sz val="10"/>
        <rFont val="Arial CE"/>
        <family val="2"/>
        <charset val="238"/>
      </rPr>
      <t>2</t>
    </r>
    <r>
      <rPr>
        <sz val="10"/>
        <rFont val="Arial CE"/>
        <family val="2"/>
        <charset val="238"/>
      </rPr>
      <t>, tip 856 "OBO BETTERMANN" ili drugi odgovarajući jednakovrijedni proizvod:
_______________________________________</t>
    </r>
  </si>
  <si>
    <t>- spajanje trake u kotlovnici</t>
  </si>
  <si>
    <r>
      <t>Dobava i izvedba kratkospojnika od Cu 10mm</t>
    </r>
    <r>
      <rPr>
        <vertAlign val="superscript"/>
        <sz val="10"/>
        <rFont val="Arial CE"/>
        <family val="2"/>
        <charset val="238"/>
      </rPr>
      <t>2</t>
    </r>
    <r>
      <rPr>
        <sz val="10"/>
        <rFont val="Arial CE"/>
        <family val="2"/>
        <charset val="238"/>
      </rPr>
      <t xml:space="preserve"> vodiča i stopica za premoštenje vodomjera</t>
    </r>
  </si>
  <si>
    <r>
      <t>- H07V-K 16mm</t>
    </r>
    <r>
      <rPr>
        <vertAlign val="superscript"/>
        <sz val="10"/>
        <rFont val="Arial CE"/>
        <family val="2"/>
        <charset val="238"/>
      </rPr>
      <t>2</t>
    </r>
    <r>
      <rPr>
        <sz val="10"/>
        <rFont val="Arial CE"/>
        <family val="2"/>
        <charset val="238"/>
      </rPr>
      <t xml:space="preserve"> za povezivanje vodovodnih cijevi na ulazu u građevinu (obujmica i vijci)</t>
    </r>
  </si>
  <si>
    <t>- H07V-K 10mm2 za izvedbu potencijalnog izjednačenja metalnih kabel trasa</t>
  </si>
  <si>
    <r>
      <t>- H07V-K 16mm</t>
    </r>
    <r>
      <rPr>
        <vertAlign val="superscript"/>
        <sz val="10"/>
        <rFont val="Arial CE"/>
        <family val="2"/>
        <charset val="238"/>
      </rPr>
      <t>2</t>
    </r>
    <r>
      <rPr>
        <sz val="10"/>
        <rFont val="Arial CE"/>
        <family val="2"/>
        <charset val="238"/>
      </rPr>
      <t xml:space="preserve"> za povezivanje hidranata sa pripadajućim sabirnicama za izjednačenje potencijala</t>
    </r>
  </si>
  <si>
    <r>
      <t>- H07V-K 16mm</t>
    </r>
    <r>
      <rPr>
        <vertAlign val="superscript"/>
        <sz val="10"/>
        <rFont val="Arial CE"/>
        <family val="2"/>
        <charset val="238"/>
      </rPr>
      <t>2</t>
    </r>
    <r>
      <rPr>
        <sz val="10"/>
        <rFont val="Arial CE"/>
        <family val="2"/>
        <charset val="238"/>
      </rPr>
      <t xml:space="preserve"> za povezivanje BD/FD.1, FD.2, FD.3, FD.4</t>
    </r>
  </si>
  <si>
    <r>
      <t>- H07V-K 16mm</t>
    </r>
    <r>
      <rPr>
        <vertAlign val="superscript"/>
        <sz val="10"/>
        <rFont val="Arial CE"/>
        <family val="2"/>
        <charset val="238"/>
      </rPr>
      <t>2</t>
    </r>
    <r>
      <rPr>
        <sz val="10"/>
        <rFont val="Arial CE"/>
        <family val="2"/>
        <charset val="238"/>
      </rPr>
      <t xml:space="preserve"> za povezivanje SIP GRO - SIP RO-1</t>
    </r>
  </si>
  <si>
    <r>
      <t>- H07V-K 16mm</t>
    </r>
    <r>
      <rPr>
        <vertAlign val="superscript"/>
        <sz val="10"/>
        <rFont val="Arial CE"/>
        <family val="2"/>
        <charset val="238"/>
      </rPr>
      <t>2</t>
    </r>
    <r>
      <rPr>
        <sz val="10"/>
        <rFont val="Arial CE"/>
        <family val="2"/>
        <charset val="238"/>
      </rPr>
      <t xml:space="preserve"> za povezivanje SIP GRO - SIP RO-2</t>
    </r>
  </si>
  <si>
    <r>
      <t>- H07V-K 16mm</t>
    </r>
    <r>
      <rPr>
        <vertAlign val="superscript"/>
        <sz val="10"/>
        <rFont val="Arial CE"/>
        <family val="2"/>
        <charset val="238"/>
      </rPr>
      <t>2</t>
    </r>
    <r>
      <rPr>
        <sz val="10"/>
        <rFont val="Arial CE"/>
        <family val="2"/>
        <charset val="238"/>
      </rPr>
      <t xml:space="preserve"> za povezivanje SIP GRO - SIP RO-3</t>
    </r>
  </si>
  <si>
    <r>
      <t>- H07V-K 16mm</t>
    </r>
    <r>
      <rPr>
        <vertAlign val="superscript"/>
        <sz val="10"/>
        <rFont val="Arial CE"/>
        <family val="2"/>
        <charset val="238"/>
      </rPr>
      <t>2</t>
    </r>
    <r>
      <rPr>
        <sz val="10"/>
        <rFont val="Arial CE"/>
        <family val="2"/>
        <charset val="238"/>
      </rPr>
      <t xml:space="preserve"> za povezivanje SIP GRO - SIP RO-4</t>
    </r>
  </si>
  <si>
    <r>
      <t>- H07V-K 25mm</t>
    </r>
    <r>
      <rPr>
        <vertAlign val="superscript"/>
        <sz val="10"/>
        <rFont val="Arial CE"/>
        <family val="2"/>
        <charset val="238"/>
      </rPr>
      <t>2</t>
    </r>
    <r>
      <rPr>
        <sz val="10"/>
        <rFont val="Arial CE"/>
        <family val="2"/>
        <charset val="238"/>
      </rPr>
      <t xml:space="preserve"> za povezivanje SIP GRO - SIP RO-Kuhinja</t>
    </r>
  </si>
  <si>
    <r>
      <t>- H07V-K 16mm</t>
    </r>
    <r>
      <rPr>
        <vertAlign val="superscript"/>
        <sz val="10"/>
        <rFont val="Arial CE"/>
        <family val="2"/>
        <charset val="238"/>
      </rPr>
      <t>2</t>
    </r>
    <r>
      <rPr>
        <sz val="10"/>
        <rFont val="Arial CE"/>
        <family val="2"/>
        <charset val="238"/>
      </rPr>
      <t xml:space="preserve"> za povezivanje SIP GRO - SIP RO-Kuhinja</t>
    </r>
  </si>
  <si>
    <r>
      <t>- H07V-K 16mm</t>
    </r>
    <r>
      <rPr>
        <vertAlign val="superscript"/>
        <sz val="10"/>
        <rFont val="Arial CE"/>
        <family val="2"/>
        <charset val="238"/>
      </rPr>
      <t>2</t>
    </r>
    <r>
      <rPr>
        <sz val="10"/>
        <rFont val="Arial CE"/>
        <family val="2"/>
        <charset val="238"/>
      </rPr>
      <t xml:space="preserve"> za povezivanje SIP RO.RAD.2 - dizalice topline</t>
    </r>
  </si>
  <si>
    <r>
      <t>- H07V-K 16mm</t>
    </r>
    <r>
      <rPr>
        <vertAlign val="superscript"/>
        <sz val="10"/>
        <rFont val="Arial CE"/>
        <family val="2"/>
        <charset val="238"/>
      </rPr>
      <t>2</t>
    </r>
    <r>
      <rPr>
        <sz val="10"/>
        <rFont val="Arial CE"/>
        <family val="2"/>
        <charset val="238"/>
      </rPr>
      <t xml:space="preserve"> za povezivanje SIP RO-3 - centrala dizala</t>
    </r>
  </si>
  <si>
    <r>
      <t>- H07V-K 6mm</t>
    </r>
    <r>
      <rPr>
        <vertAlign val="superscript"/>
        <sz val="10"/>
        <rFont val="Arial CE"/>
        <family val="2"/>
        <charset val="238"/>
      </rPr>
      <t>2</t>
    </r>
    <r>
      <rPr>
        <sz val="10"/>
        <rFont val="Arial CE"/>
        <family val="2"/>
        <charset val="238"/>
      </rPr>
      <t xml:space="preserve"> za povezivanje fancoila na prizemlju i katu sa pripadajućim sabirnicama za izjednačenje potencijala (SIP)</t>
    </r>
  </si>
  <si>
    <t>- Izvješće o izvršenom mjerenju jakosti rasvjete (mjerenje u svim učionicama, kabinetima, stubišta, hodnici, tehnički  prostori)</t>
  </si>
  <si>
    <t>- Izvješće o izvršenom funkcionalnom ispitivanju sigurnosne rasvjete / rasvjetljenost i autonomija (mjerenje u svim učionicama, kabinetima, stubišta, hodnici, tehnički prostori)</t>
  </si>
  <si>
    <t>- Izvješće o izvršenom ispitivanju sustava izjednačenja potencijala u građevini (sanitarije, okno dizala, ventilacijski kanali, metalne cijevi, hidranti, komunikacijski ormari). Ispitnim protokolom obuhvatiti mjerenje vodljivosti i pregled svih sabirnica za izjednačenje potencijala u građevini</t>
  </si>
  <si>
    <t>Ispitivanje instalacije EKI:</t>
  </si>
  <si>
    <t>INSTALACIJA ENERGETIKE I RASVJETE</t>
  </si>
  <si>
    <t>INSTALACIJA OZVUČENJA, ZVONA I SOS-a</t>
  </si>
  <si>
    <t>INSTALACIJA OZVUČENJA,ZVONA I SOS-a</t>
  </si>
  <si>
    <t>U Zadru, siječanj, 2019. god.</t>
  </si>
  <si>
    <t>Dobava, montaža i spajanje samostojećeg priključno mjernog ormara (SPMO), za smještaj dva el. brojila, izrađenog od plastike, IP65, zaštitne klase I, sa vratima, bravicom, temeljnom pločom i postoljem, za nazivnu struju do 400A, tip kao SPMO-P/2 ili drugi odgovarajući jednakovrijedni proizvod
______________________________________________________________________________
U cijenu stavke uračunati iskop i izradu betonskog temelja te uvod instalacijskih cijevi. U ormar ugraditi sljedeće elemente:</t>
  </si>
  <si>
    <t xml:space="preserve">Dobava, n/ž ugradnja i spajanje nadzidnog razvodnog  ormara kompenzacije, izrađenog od čeličnih limova, zaštite IP55, zaštitne klase I, sa vratima, bravicom, 62,5 kvar, dimenzije 600x1211x311mm, opremljen sa sklopnicima, osiguračima, kondezatorskim baterijama, prigušnicama, automatskim regulatorom faktora snage , tip "LSK 7% 62,5/12,5kVAr 600x1211x311mm"  ili drugi odgovarajući jednakovrijedni proizvod
______________________________________ </t>
  </si>
  <si>
    <t>Dobava, n/ž ugradnja i spajanje razvodnog  ormara sa montažnom pločom za montažu na zid (RK), izrađenog od čeličnih limova, zaštite IP55, zaštitne klase I, sa vratima, bravicom, za opremu do 400A, dimenzije ormara 600×800×210mm.
Ormar mora udovoljavati uvjetima norme HRN EN 62208.
U ormar ugraditi sljedeće elemente:</t>
  </si>
  <si>
    <t>Dobava, n/ž ugradnja i spajanje razvodnog  ormara sa montažnom pločom za montažu na zid (RO-Kuhinja), izrađenog od čeličnih limova, zaštite IP55, zaštitne klase I, sa vratima, bravicom, za opremu do 400A, dimenzije ormara 800×1000×260mm.
Ormar mora udovoljavati uvjetima norme HRN EN 62208.
U ormar ugraditi sljedeće elemente:</t>
  </si>
  <si>
    <t>Dobava, n/ž ugradnja i spajanje razvodnog  ormara sa montažnom pločom za montažu na zid (RO-Dvorana), izrađenog od čeličnih limova, zaštite IP55, zaštitne klase I, sa vratima, bravicom, za opremu do 400A, dimenzije ormara 1000×1200×300mm.
Ormar mora udovoljavati uvjetima norme HRN EN 62208.
U ormar ugraditi sljedeće elemente:</t>
  </si>
  <si>
    <t>Dobava, p/ž ugradnja i spajanje razvodnog  ormara sa montažnom pločom za montažu na zid (RO-1), izrađenog od čeličnih limova, zaštite IP55, zaštitne klase I, sa vratima, bravicom, za opremu do 400A, dimenzije ormara 1000×1200×300mm.
Ormar mora udovoljavati uvjetima norme HRN EN 62208.
U ormar ugraditi sljedeće elemente:</t>
  </si>
  <si>
    <t>Dobava, p/ž ugradnja i spajanje razvodnog  ormara sa montažnom pločom za montažu na zid (RO-2), izrađenog od čeličnih limova, zaštite IP55, zaštitne klase I, sa vratima, bravicom, za opremu do 400A, dimenzije ormara 800×1200×300mm.
Ormar mora udovoljavati uvjetima norme HRN EN 62208.
U ormar ugraditi sljedeće elemente:</t>
  </si>
  <si>
    <t>Dobava, p/ž ugradnja i spajanje razvodnog  ormara sa montažnom pločom za montažu na zid (RO-3), izrađenog od čeličnih limova, zaštite IP55, zaštitne klase I, sa vratima, bravicom, za opremu do 400A, dimenzije ormara 800×1200×300mm.
Ormar mora udovoljavati uvjetima norme HRN EN 62208.
U ormar ugraditi sljedeće elemente:</t>
  </si>
  <si>
    <t>Dobava, p/ž ugradnja i spajanje razvodnog  ormara sa montažnom pločom za montažu na zid (RO-4), izrađenog od čeličnih limova, zaštite IP55, zaštitne klase I, sa vratima, bravicom, za opremu do 400A, dimenzije ormara 600×1000×210mm.
Ormar mora udovoljavati uvjetima norme HRN EN 62208.
U ormar ugraditi sljedeće elemente:</t>
  </si>
  <si>
    <t>Dobava, n/ž ugradnja i spajanje zidnog razvodnog  ormara (RO-PPZ), izrađenog od čeličnih limova, zaštite IP55, zaštitne klase I, sa vratima, bravicom, za opremu do 250A, dimenzije ormara 600×600×210mm.
Ormar mora udovoljavati uvjetima norme HRN EN 62208.
U ormar ugraditi sljedeće elemente:</t>
  </si>
  <si>
    <r>
      <t xml:space="preserve">- </t>
    </r>
    <r>
      <rPr>
        <sz val="10"/>
        <rFont val="Symbol"/>
        <family val="1"/>
        <charset val="2"/>
      </rPr>
      <t>F</t>
    </r>
    <r>
      <rPr>
        <sz val="10"/>
        <rFont val="Arial CE"/>
        <family val="2"/>
        <charset val="238"/>
      </rPr>
      <t>160</t>
    </r>
  </si>
  <si>
    <r>
      <t xml:space="preserve">- </t>
    </r>
    <r>
      <rPr>
        <sz val="10"/>
        <rFont val="Symbol"/>
        <family val="1"/>
        <charset val="2"/>
      </rPr>
      <t>F</t>
    </r>
    <r>
      <rPr>
        <sz val="10"/>
        <rFont val="Arial CE"/>
        <family val="2"/>
        <charset val="238"/>
      </rPr>
      <t>110</t>
    </r>
  </si>
  <si>
    <r>
      <t xml:space="preserve">- </t>
    </r>
    <r>
      <rPr>
        <sz val="10"/>
        <rFont val="Symbol"/>
        <family val="1"/>
        <charset val="2"/>
      </rPr>
      <t xml:space="preserve">F </t>
    </r>
    <r>
      <rPr>
        <sz val="10"/>
        <rFont val="Arial CE"/>
        <family val="2"/>
        <charset val="238"/>
      </rPr>
      <t>40</t>
    </r>
  </si>
  <si>
    <t>- kabel trasa širine 50mm, visine 35mm, čelične, vruće pocinčane</t>
  </si>
  <si>
    <t>- kabel trasa širine 100mm, visine 35mm, čelične, vruće pocinčane</t>
  </si>
  <si>
    <t>- kabel trasa širine 200mm, visine 85mm, čelične, vruće pocinčane</t>
  </si>
  <si>
    <r>
      <t xml:space="preserve">- instalacijska cijev za beton CSS </t>
    </r>
    <r>
      <rPr>
        <sz val="10"/>
        <rFont val="Symbol"/>
        <family val="1"/>
        <charset val="2"/>
      </rPr>
      <t xml:space="preserve">F </t>
    </r>
    <r>
      <rPr>
        <sz val="10"/>
        <rFont val="Arial CE"/>
        <family val="2"/>
        <charset val="238"/>
      </rPr>
      <t>20</t>
    </r>
  </si>
  <si>
    <r>
      <t xml:space="preserve">- instalacijska cijev za beton CSS </t>
    </r>
    <r>
      <rPr>
        <sz val="10"/>
        <rFont val="Symbol"/>
        <family val="1"/>
        <charset val="2"/>
      </rPr>
      <t>F</t>
    </r>
    <r>
      <rPr>
        <sz val="10"/>
        <rFont val="Arial CE"/>
        <family val="2"/>
        <charset val="238"/>
      </rPr>
      <t xml:space="preserve"> 25</t>
    </r>
  </si>
  <si>
    <r>
      <t xml:space="preserve">- instalacijska cijev za beton CSS </t>
    </r>
    <r>
      <rPr>
        <sz val="10"/>
        <rFont val="Symbol"/>
        <family val="1"/>
        <charset val="2"/>
      </rPr>
      <t>F</t>
    </r>
    <r>
      <rPr>
        <sz val="10"/>
        <rFont val="Arial CE"/>
        <family val="2"/>
        <charset val="238"/>
      </rPr>
      <t xml:space="preserve"> 32</t>
    </r>
  </si>
  <si>
    <r>
      <t xml:space="preserve">- instalacijska cijev za beton CSS </t>
    </r>
    <r>
      <rPr>
        <sz val="10"/>
        <rFont val="Symbol"/>
        <family val="1"/>
        <charset val="2"/>
      </rPr>
      <t>F</t>
    </r>
    <r>
      <rPr>
        <sz val="10"/>
        <rFont val="Arial CE"/>
        <family val="2"/>
        <charset val="238"/>
      </rPr>
      <t xml:space="preserve"> 40</t>
    </r>
  </si>
  <si>
    <r>
      <t xml:space="preserve">- instalacijska cijev za beton CSS </t>
    </r>
    <r>
      <rPr>
        <sz val="10"/>
        <rFont val="Symbol"/>
        <family val="1"/>
        <charset val="2"/>
      </rPr>
      <t>F</t>
    </r>
    <r>
      <rPr>
        <sz val="10"/>
        <rFont val="Arial CE"/>
        <family val="2"/>
        <charset val="238"/>
      </rPr>
      <t xml:space="preserve"> 50</t>
    </r>
  </si>
  <si>
    <r>
      <t xml:space="preserve">- instalacijska cijev za beton CSS </t>
    </r>
    <r>
      <rPr>
        <sz val="10"/>
        <rFont val="Symbol"/>
        <family val="1"/>
        <charset val="2"/>
      </rPr>
      <t>F</t>
    </r>
    <r>
      <rPr>
        <sz val="10"/>
        <rFont val="Arial CE"/>
        <family val="2"/>
        <charset val="238"/>
      </rPr>
      <t xml:space="preserve"> 63</t>
    </r>
  </si>
  <si>
    <t>- Izrada projekta izvedenog stanja SOS sustava u 2 primjeraka (u pisanom i elektronskom obliku)</t>
  </si>
  <si>
    <t>- Izrada projekta  izvedenog stanja sustava ozvučenja u 2 primjeraka (u pisanom i elektronskom obliku)</t>
  </si>
  <si>
    <t>- Izrada projekta  izvedenog stanja sustava el.satova u 2 primjeraka (u pisanom i elektronskom obliku)</t>
  </si>
  <si>
    <t>Dobava,montaža i polaganje pvc cijevi fi 13.5 mm</t>
  </si>
  <si>
    <t>Dobava i montaža centralnog sata sa GPS antenom</t>
  </si>
  <si>
    <t>Dobava i montaža digitalnog sata fi 350 jednostranog</t>
  </si>
  <si>
    <r>
      <t>Dobava,nabava i polaganje kabela PP 2x1.5 mm</t>
    </r>
    <r>
      <rPr>
        <sz val="9"/>
        <rFont val="Arial"/>
        <family val="2"/>
        <charset val="238"/>
      </rPr>
      <t>²</t>
    </r>
    <r>
      <rPr>
        <sz val="13.05"/>
        <rFont val="Calibri"/>
        <family val="2"/>
        <charset val="238"/>
      </rPr>
      <t xml:space="preserve"> </t>
    </r>
  </si>
  <si>
    <t>INSTALACIJA EL. SATOVA</t>
  </si>
  <si>
    <t>• Proširiva uporabom modula žičanih i bežičnih zona</t>
  </si>
  <si>
    <t>• Mogućnost prihvata adresabilnih i konvencionalnih detektora putem BUS sabirnice</t>
  </si>
  <si>
    <t>• Mogućnost spajanja do 16 tipkovnica i čitača na BUS sabirnicu</t>
  </si>
  <si>
    <t>• Mogućnost spajanja do 15 koncentratora sa individualnom adresom</t>
  </si>
  <si>
    <t xml:space="preserve">• Mogućnost proširenja sustava s kontrolom prolaza </t>
  </si>
  <si>
    <t>• Mogućnost nadogradnje GSM dojavnikom</t>
  </si>
  <si>
    <t>• Minimum 16 particija</t>
  </si>
  <si>
    <t>• 1000 korisničkih šifri (4-10 znamenaka)</t>
  </si>
  <si>
    <t>• Alarmne grupe: 138 grupa</t>
  </si>
  <si>
    <t>• 200 korisnika s imenom</t>
  </si>
  <si>
    <t>• 11466 korisnika</t>
  </si>
  <si>
    <t>• Dnevnik s 1000 alarmnih  događaja</t>
  </si>
  <si>
    <t>• Dnevnik s 1000 događaja kontrole pristupa</t>
  </si>
  <si>
    <t>• Ugrađen nadzor telefonske linije i sirene</t>
  </si>
  <si>
    <t>• Auto SIA, Contact ID formati</t>
  </si>
  <si>
    <t>• Podržava T-LinkTM komunikator</t>
  </si>
  <si>
    <t>• Potpuna upload/download podrška</t>
  </si>
  <si>
    <t>• 255 slobodnih programibilnih izlaza</t>
  </si>
  <si>
    <t>• 24 PLC za programiranje makro logičnih opreracija</t>
  </si>
  <si>
    <t>• Ugrađen PSTN pozivnik</t>
  </si>
  <si>
    <t>• Nadzirani analogni izlazi u 2 ili 4 stanja</t>
  </si>
  <si>
    <t>• Potpuni nadzor putem PC-a i sa udaljene lokacije</t>
  </si>
  <si>
    <t>• Komunikacija putem BUS linije RS485  spojenim  koncentratorima</t>
  </si>
  <si>
    <t>• Radna temperatura od 0 - +50C</t>
  </si>
  <si>
    <t>• Glavno napajanje 230V, 50Hz/23VAC 56VA</t>
  </si>
  <si>
    <t>• RS232 sučelje za ugradnju u centralu</t>
  </si>
  <si>
    <t xml:space="preserve">• IP komunikacija </t>
  </si>
  <si>
    <t>• koristi SIA, XSIA i Contact ID</t>
  </si>
  <si>
    <t>• može se konfigurirati koristeči internet poslužitelj</t>
  </si>
  <si>
    <t>• koristi statički IP ardesu, ne proxy</t>
  </si>
  <si>
    <t>• trostruka DES kodiranja</t>
  </si>
  <si>
    <t>• ugrađen FIREWALL, može se nadopuniti preko internet poslužitelja</t>
  </si>
  <si>
    <t>• sučelje 10Mbit RJ45</t>
  </si>
  <si>
    <t>• kabel za povezivanje računalnog sučelja dužine 5m, RS232</t>
  </si>
  <si>
    <t>• izvješčivanje o alarmu putem GSM mreže</t>
  </si>
  <si>
    <t>• pogodan za izvješčivanje u slučaju nestanka PSTN, ISDN ili IP linije</t>
  </si>
  <si>
    <t>• dual band 900/1800 MHz</t>
  </si>
  <si>
    <t>• GSM antena u kompletu</t>
  </si>
  <si>
    <t>• napajanje 10 - 15 V dc</t>
  </si>
  <si>
    <t>• metalno</t>
  </si>
  <si>
    <t>• tamper zaštita</t>
  </si>
  <si>
    <t>• dimenzije 460 x 475 x 160 mm</t>
  </si>
  <si>
    <t>• podražava potpuni back up</t>
  </si>
  <si>
    <t>• podržava do 9999 sustava u bazi podataka</t>
  </si>
  <si>
    <t>• mogućnost programiranje  smart kartica</t>
  </si>
  <si>
    <t>• potpuni nadzor sustava i izrada grafičkih mapa</t>
  </si>
  <si>
    <t>• slikovni ID</t>
  </si>
  <si>
    <t>• nadzor na 64 upravljačka panela preko LAN mreže</t>
  </si>
  <si>
    <t>• PORT A podržava serijski RS232, Tx, Rx, CTS, RTS, GND</t>
  </si>
  <si>
    <t>• PORT B podržava serijski RS232, Tx, CTS, GND</t>
  </si>
  <si>
    <t>• za instalaciju na klijentsko računalo koje osigurava investitor</t>
  </si>
  <si>
    <t>•mrežna kartica 10/100/1000</t>
  </si>
  <si>
    <t>• osam ulaza na ploči</t>
  </si>
  <si>
    <t>• mogućnost proširenja do 32 zone</t>
  </si>
  <si>
    <t>• osam relejnih izlaza na ploči - proširivo do 16</t>
  </si>
  <si>
    <t>• 1 izlaz za sirenu</t>
  </si>
  <si>
    <t>• mogućnost spajanja do 15 panela u BUS liniju i komunikacijom RS485</t>
  </si>
  <si>
    <t>• udaljenost panela od centrale - do 1.5km</t>
  </si>
  <si>
    <t>• napajanje: 230VAC/ 13.8 VDC-2A</t>
  </si>
  <si>
    <t>• 8 ulaznih zona</t>
  </si>
  <si>
    <t>• podešavanje detektora omogućeno putem programiranja</t>
  </si>
  <si>
    <t>• indikacija za 16 particija</t>
  </si>
  <si>
    <t>• indikacija zatvorenosti vrata</t>
  </si>
  <si>
    <t>• relejni izlaz 15VDCMax@50mAMax</t>
  </si>
  <si>
    <t>• napajanje 9-14 Vdc</t>
  </si>
  <si>
    <t>• napajanje 9-15  Vdc</t>
  </si>
  <si>
    <t>• radna temperatura -10 do +55C</t>
  </si>
  <si>
    <t>• EN50131-2-2 Grade 2</t>
  </si>
  <si>
    <t>• antimaskirajuća funkcija</t>
  </si>
  <si>
    <t>• EN50131-2-2 Grade 3</t>
  </si>
  <si>
    <t xml:space="preserve">• mogućnost nagiba u svim smjerovima </t>
  </si>
  <si>
    <t>• mogućnost montaže na zid/strop</t>
  </si>
  <si>
    <t>• radni napon 12Vdc</t>
  </si>
  <si>
    <t xml:space="preserve">• radijus detekcije min.7,5m </t>
  </si>
  <si>
    <t>• čitač smart kartica</t>
  </si>
  <si>
    <t>• domet očitanja karticom 7-10cm</t>
  </si>
  <si>
    <t>• IP54</t>
  </si>
  <si>
    <t>• za ugradnju na metalna vrata</t>
  </si>
  <si>
    <t>• domet djelovanja 75mm</t>
  </si>
  <si>
    <t>• NC kontakt (30V/0,25A max.)</t>
  </si>
  <si>
    <t xml:space="preserve">• za sustav kontrole pristupa </t>
  </si>
  <si>
    <t xml:space="preserve">• inteligentno sučelje za priključak elektrobrave, čitača, magnetnog kontakta, ... </t>
  </si>
  <si>
    <t>• stabilizirani ispravljač 12V/2A</t>
  </si>
  <si>
    <t>• sa baterijom za podršku 12V/7Ah</t>
  </si>
  <si>
    <t>• u metalnom kućištu</t>
  </si>
  <si>
    <t>• 12V</t>
  </si>
  <si>
    <t>• u kompletu sa usadnom bravom</t>
  </si>
  <si>
    <t>• zelene boje</t>
  </si>
  <si>
    <t>• mala potrošnja struje</t>
  </si>
  <si>
    <t>• napajanje 13 do 14.2 VDC</t>
  </si>
  <si>
    <t>• frekvencija 2500 - 3000 Hz</t>
  </si>
  <si>
    <t>• Jačina zvuka 120dB na 1 metara</t>
  </si>
  <si>
    <t>• Dodatno napajanje iz baterije 12VDC 7.2Ah</t>
  </si>
  <si>
    <t>• Potpuno zaštičena elektronika</t>
  </si>
  <si>
    <t>• Kontakti za sabotažu</t>
  </si>
  <si>
    <t>• Struboskopsko blicajuče svijetlo</t>
  </si>
  <si>
    <t>• Detekcija presijecanja kabela i gubitak glavnog napajanja</t>
  </si>
  <si>
    <t>• Automatski izbor polariteta</t>
  </si>
  <si>
    <t>• Glavno napajanje 13.0 do 14.2 VDC</t>
  </si>
  <si>
    <t>• Potrošnja struje u mirovanju 25mA</t>
  </si>
  <si>
    <t>• Izbor duljine vremena alarmiranja od 3 do 20 minuta</t>
  </si>
  <si>
    <t>• Frekvencija bljeskanja: 60 bljeskova u minuti</t>
  </si>
  <si>
    <t>• širok opseg radne temperature</t>
  </si>
  <si>
    <t>• dugi vijek trajanja</t>
  </si>
  <si>
    <t>• napajanje 12VDC</t>
  </si>
  <si>
    <t>• kapacitet 7.2 Ah</t>
  </si>
  <si>
    <t>• unutarnji otpor 21mohm</t>
  </si>
  <si>
    <t>• max. struja punjenja 2.16A</t>
  </si>
  <si>
    <t>• max. struja pražnjenja 35A</t>
  </si>
  <si>
    <t>• služi za indikaciju kvara i mjesta kvara na BUS sabirnici</t>
  </si>
  <si>
    <t>• napon napajanja: 10,5-13,8V dc/80 mA max.</t>
  </si>
  <si>
    <t>• služi za spoj PC uređaja do 1,5km udaljenosti od centrale</t>
  </si>
  <si>
    <t>• služi za produljenje BUS linije</t>
  </si>
  <si>
    <t>• napon napajanja: 10,5-13,8V dc/100 mA max.</t>
  </si>
  <si>
    <t>• osmerostruko</t>
  </si>
  <si>
    <t>• služi da osigura osam odvojenih osiguranih napajačkih izlaza</t>
  </si>
  <si>
    <t xml:space="preserve">• alarmni kabel za sustave protuprovale </t>
  </si>
  <si>
    <t>• sve parice obučene u zaštitnu foliju, radi manjih smetnji</t>
  </si>
  <si>
    <t>• sadrži 6 žica po 0.22 mm2</t>
  </si>
  <si>
    <t>• sadrži 6 žica: od kojih su 2x0.5mm2 i 6x0.2mm2</t>
  </si>
  <si>
    <t>• koristi se za napajanje večih potrošača sustava protuprovale</t>
  </si>
  <si>
    <t>• koristi se povezivanje panela na BUS liniju</t>
  </si>
  <si>
    <t>• sadrži 4 odvojene parice umotane u foliju, radi manjih smetnji u signalu</t>
  </si>
  <si>
    <t>• koristi se za napajanje panela sustava s 230VAC iz energetske mreže</t>
  </si>
  <si>
    <t>Izrada proboja fi 40mm u betonskom zidu debljine 40cm</t>
  </si>
  <si>
    <t>Brtvljenje proboja na granicama požarnih sektora</t>
  </si>
  <si>
    <t>Ispitivanje instalacije spojnih vodova</t>
  </si>
  <si>
    <t>Atesti o izvršenom ispitivanju otpora izolacije, uzemljenja i impedancije petlje kvara</t>
  </si>
  <si>
    <t>Parametriranje i programiranje kartica</t>
  </si>
  <si>
    <t>Povezivanje centrale sa CDS-om telefonskim komunikatorom</t>
  </si>
  <si>
    <t>Atestiranje sustava uz predaju atesta za elemente sustava</t>
  </si>
  <si>
    <t>Obuka korisnika i isporuka uputa na Hrvatskom jeziku</t>
  </si>
  <si>
    <t xml:space="preserve"> - obuka korisnika se vrši u više segmenata</t>
  </si>
  <si>
    <t xml:space="preserve"> - korisnika se obučava za prihvat alarma i greške</t>
  </si>
  <si>
    <t xml:space="preserve"> - korisnika se obučava osnovnom služenju s alarmnom centralom</t>
  </si>
  <si>
    <t xml:space="preserve"> - korisnika se obučava za prepoznavanje osnovnih greški na sustavu</t>
  </si>
  <si>
    <t xml:space="preserve"> - korisnika se obučava za osnovno odražavanje sustava </t>
  </si>
  <si>
    <t xml:space="preserve"> - upute se sastavljaju na osnovi protuprovalne centrale i njezinih karakteristika</t>
  </si>
  <si>
    <t>Izdavanje jamstvenih listova</t>
  </si>
  <si>
    <t>Izrada projekata izvedenog stanja u 6. primjeraka - sukladno Zakonu</t>
  </si>
  <si>
    <t xml:space="preserve"> - projekt se izrađuje u 6 primjeraka, ako nije tražen drugačije</t>
  </si>
  <si>
    <t xml:space="preserve"> - projekt je potrebno uskladiti s stvarnim izvedenim stanjem</t>
  </si>
  <si>
    <t xml:space="preserve"> - u projektu treba biti točan popis svih ugrađenih elementa sustava</t>
  </si>
  <si>
    <t xml:space="preserve"> - projekt mora sadržavati popis svih upravljanja i prihvata signala s sustava </t>
  </si>
  <si>
    <t>Primopredaja sustava - sa svom potrebnom dokumentacijom</t>
  </si>
  <si>
    <t xml:space="preserve"> - zapisnik o obuci korisnika</t>
  </si>
  <si>
    <t xml:space="preserve"> - zapisnik o primopredaji dokumentacije</t>
  </si>
  <si>
    <t xml:space="preserve"> - Potvrda i Zapisnik sukladno zakonu o privatnoj zaštiti</t>
  </si>
  <si>
    <t xml:space="preserve"> - knjiga održavanja sustava</t>
  </si>
  <si>
    <t>INSTALACIJA SUSTAVA PROTUPROVALE</t>
  </si>
  <si>
    <t>Dobava ugradnja i spajanje 16 – 256 zonska adresabilna centrala tip UTC Fire&amp;Security ATS4500 ili drugi odgovarajući jednakovrijedni proizvod:
_______________________________________________</t>
  </si>
  <si>
    <t>Kriterij  za ocjenu jednakovrijednosti:</t>
  </si>
  <si>
    <t>• Integrirana protuprovalna centrala sa 16 zona na panelu</t>
  </si>
  <si>
    <t>Dobava, ugradnja i spajanje sučelja za priključak PC računala ili printera na centralu tip UTC Fire&amp;Security ATS1801 ili drugi odgovarajući jednakovrijedni proizvod:
______________________________________</t>
  </si>
  <si>
    <t>Dobava, ugradnja i spajanje TCP/IP  sučelja za ugradnju u centralu tip UTC Fire&amp;Security ATS1806 ili drugi odgovarajući jednakovrijedni proizvod:
______________________________________</t>
  </si>
  <si>
    <t>Dobava, ugradnja i spajanje sučelja za priključak PC uređaja tip UTC Fire&amp;Security ATS1632 ili drugi odgovarajući jednakovrijedni proizvod:
______________________________________</t>
  </si>
  <si>
    <t>Dobava,ugradnja i spajanje ugradbenog GSM komunikatora tip UTC Fire&amp;Security ATS7310 ili drugi odgovarajući jednakovrijedni proizvod:
______________________________________</t>
  </si>
  <si>
    <t>Dobava,ugradnja i spajanje akumulatorske baterije 12V/18Ah  tip UTC Fire&amp;Security BS131N ili drugi odgovarajući jednakovrijedni proizvod:
______________________________________</t>
  </si>
  <si>
    <t>Dobava i ugradnja dodatnog kućišta za smještaj baterija  tip UTC Fire&amp;Security ATS1642 ili drugi odgovarajući jednakovrijedni proizvod:
______________________________________</t>
  </si>
  <si>
    <t>Dobava, isporuka i instaliranje serverskog programskog paketa sustava za nadzor i integraciju sustava protuprovale, videonadzora i vatrodojave na jednom računalu tip UTC Fire&amp;Security ATS8300 ili drugi odgovarajući jednakovrijedni proizvod:
______________________________________</t>
  </si>
  <si>
    <t>• programski i menadžmentski alat</t>
  </si>
  <si>
    <t xml:space="preserve">• mogućnost integracije sa  sustavom vatrodojave </t>
  </si>
  <si>
    <t>Dobava, isporuka i instalacija dodatne licence za klijentsko računalo za nadzor  tip UTC Fire&amp;Security ATS8300C ili drugi odgovarajući jednakovrijedni proizvod:
______________________________________</t>
  </si>
  <si>
    <t xml:space="preserve">Dobava, isporuka i instalacija PC serverske konfiguracije tip HP Compaq Elite 8300 ili drugi odgovarajući jednakovrijedni proizvod
______________________________________  sljedećih minimalno traženih karakteristika: </t>
  </si>
  <si>
    <t xml:space="preserve">•procesor Intel Core i7 (3rd Gen) 3770 / 3.4 GHz </t>
  </si>
  <si>
    <t xml:space="preserve">•memorija minimum 8GB DDR3 SDRAM 1600MHz PC3-12800 </t>
  </si>
  <si>
    <t>•čvrsti disk 2 minimum 1TBB5-7200rpm6 SATA</t>
  </si>
  <si>
    <t>•čvrsti disk 1 minimum 240GB SSD</t>
  </si>
  <si>
    <t xml:space="preserve">•grafička kartica minimum AMD Radeon HD 6350  512 MB DDR3 SDRAM  PCI Express 2.0 x16 </t>
  </si>
  <si>
    <t>•24" HD LCD monitor, 4:3, miš tipkovnica</t>
  </si>
  <si>
    <t>•Operacijski sustav WIN10 PRO 64bitni</t>
  </si>
  <si>
    <t>Dobava, ugradnja i spajanje proširenja za 8-32 zone sa vanjskim napajanjem 230Vac tip UTC Fire&amp;Security ATS1201 ili drugi odgovarajući jednakovrijedni proizvod:
______________________________________</t>
  </si>
  <si>
    <t>Dobava, ugradnja i instaliranje modula 8 zonskog proširenja  tip UTC Fire&amp;Security ATS1202 ili drugi odgovarajući jednakovrijedni proizvod:
______________________________________</t>
  </si>
  <si>
    <t>Dobava, ugradnja i instaliranje LCD tipkovnice 4x16 karaktera tip UTC Fire&amp;Security ATS1111 ili drugi odgovarajući jednakovrijedni proizvod:
______________________________________</t>
  </si>
  <si>
    <t>Dobava, ugradnja i spajanje dualnog IC/MW detektora pokreta, 7 zavjesa do 12 m  tip UTC Fire&amp;Security DD455 ili drugi odgovarajući jednakovrijedni proizvod:
______________________________________</t>
  </si>
  <si>
    <t>Dobava, ugradnja i spajanje dualnog IC/MW detektor pokreta, 9 zavjesa do 16 m tip UTC Fire&amp;Security DD477AM ili drugi odgovarajući jednakovrijedni proizvod:
______________________________________</t>
  </si>
  <si>
    <t>• rad u dva režima rada: mikrovalni i infra-crveni</t>
  </si>
  <si>
    <t>• rad u dva režima rada: microvalni i infra-crveni</t>
  </si>
  <si>
    <t>Dobava i ugradnja nosača detektora pokreta tip UTC Fire&amp;Security SB-01 ili drugi odgovarajući jednakovrijedni proizvod:
______________________________________</t>
  </si>
  <si>
    <t>Dobava, ugradnja i spajanje akustičkog detektora loma stakla  tip UTC Fire&amp;Security GS903N ili drugi odgovarajući jednakovrijedni proizvod:
______________________________________</t>
  </si>
  <si>
    <t>Dobava, ugradnja i spajanje čitača beskontaktnih kartica kontrole pristupa tip UTC Fire&amp;Security ATS1192 ili drugi odgovarajući jednakovrijedni proizvod:
______________________________________</t>
  </si>
  <si>
    <t>Dobava, ugradnja i spajanje magnetnog kontakta nadgradni u aluminijskom kućištu tip UTC Fire&amp;Security DC118 ili drugi odgovarajući jednakovrijedni proizvod:
______________________________________</t>
  </si>
  <si>
    <t>Dobava, isporuka i programiranje beskontaktne smart kartice tip UTC Fire&amp;Security ATS1475 ili drugi odgovarajući jednakovrijedni proizvod:
______________________________________</t>
  </si>
  <si>
    <t>Dobava, ugradnja i spajanje sučelja za priključak čitača i elektroprihvatnika tip UTC Fire&amp;Security ATS1226 ili drugi odgovarajući jednakovrijedni proizvod:
______________________________________</t>
  </si>
  <si>
    <t>Dobava, ugradnja i spajanje ispravljača za napajanje elektrobrave/elektroprihvatnika tip  UTC Fire&amp;Security PM812 ili drugi odgovarajući jednakovrijedni proizvod:
_________________________________________</t>
  </si>
  <si>
    <t>Dobava, ugradnja i spajanje elektroprihvatnika, bez napona otvoren, za ugradnju u evakuacijska vrata tip  EffEff ASSA ABLOY 332.80+807-10 ili drugi odgovarajući jednakovrijedni proizvod:
_________________________________________</t>
  </si>
  <si>
    <t>Dobava, ugradnja i spajanje tipkala za izlaz u nuždi  tip  UTC Fire&amp;Security DM700G ili drugi odgovarajući jednakovrijedni proizvod:
_______________________________________</t>
  </si>
  <si>
    <t>• rad na principu razbij staklo</t>
  </si>
  <si>
    <t>Dobava, ugradnja i spajanje unutarnje sirene tip  UTC Fire&amp;Security AS270 ili drugi odgovarajući jednakovrijedni proizvod:
_______________________________________</t>
  </si>
  <si>
    <t>• ugrađena sabotaža i automatsko otkrivanje sječenja kabela</t>
  </si>
  <si>
    <t>• izlaz 101dB zvuka na 1m udaljenosti</t>
  </si>
  <si>
    <t>Dobava, ugradnja i spajanje vanjska sirene s bljeskalicom  tip  UTC Fire&amp;Security AS508 ili drugi odgovarajući jednakovrijedni proizvod:
_______________________________________</t>
  </si>
  <si>
    <t>Dobava, ugradnja i spajanje akumulatorske baterije 12VDC; 7,2Ah tip UTC Fire&amp;Security BS127N ili drugi odgovarajući jednakovrijedni proizvod:
_______________________________________</t>
  </si>
  <si>
    <t>• punjenje i korištenje u bilo kojoj poziciji</t>
  </si>
  <si>
    <t>Dobava, ugradnja i spajanje modula za zatvorenu petlju na BUS sabirnici tip UTC Fire&amp;Security ATS1742 ili drugi odgovarajući jednakovrijedni proizvod:
_______________________________________</t>
  </si>
  <si>
    <t>Dobava, ugradnja i spajanje sučelja RS485 na RS232  tip UTC Fire&amp;Security ili drugi odgovarajući jednakovrijedni proizvod:
_______________________________________</t>
  </si>
  <si>
    <t>Dobava, ugradnja i spajanje sučelja sa osiguračima  tip UTC Fire&amp;Security ATS 1840 ili drugi odgovarajući jednakovrijedni proizvod:
_______________________________________</t>
  </si>
  <si>
    <t>Dobava, ugradnja i spajanje alarmnog kabela tip SA82BI (8x0,22mm2)  ili drugi odgovarajući jednakovrijedni proizvod:
_______________________________________</t>
  </si>
  <si>
    <t>Dobava, ugradnja i spajanje alarmnog kabela (2x0,75mm+6x0,22mm)</t>
  </si>
  <si>
    <t>Dobava, ugradnja i spajanje FTP cat6e LSOH 4x2x0,57mm</t>
  </si>
  <si>
    <t>Dobava, ugradnja i spajanje kabela za napajanje NYM 3x1,5mm2</t>
  </si>
  <si>
    <t>Dobava i ugradnja instalacijske cijevi za beton CSS fi25</t>
  </si>
  <si>
    <t xml:space="preserve">Dobava i ugradnja instalacijske cijevi PNT fi20 u kompletu sa nosačima i vijcima za ugradnju nosača </t>
  </si>
  <si>
    <t>Dobava i ugradnja instalacijske cijevi za beton CSS fi40</t>
  </si>
  <si>
    <t>Dobava i ugradnja metalne kabel trase širine 50mm, vruće pocinčana, u kompletu sa koljenima, nosačima i poklopcima</t>
  </si>
  <si>
    <t>Programiranje sustava s unošenjem zona, korisničkih postavki u sustav, zaštitarskih postavki u sustav, unošenje telefonskog broja i puštanje dojave u rad</t>
  </si>
  <si>
    <t>Konfiguriranje sustava i zona po zahtijevu investitora, podešavanje particija po zahtjevu investitora te podešavanje ulazno izlaznih zona</t>
  </si>
  <si>
    <t>Ispitivanje i testiranje sustava, provjera funkcionalnosti sustava testom prolaska kroz objekt, testiranje alarmnih sirena, testiranje funkcionalnosti svih tipkovnica po particijama, provjera prolaska dojave s telefonskom linijom i GSM dojavnikom</t>
  </si>
  <si>
    <t>Izrada grafičkih mapa objekta u .cdr formatu sa ucrtanim elementima sustava protuprovale u .cdr formatu te unos grafičkih mapa za potrebe nadzornog centra</t>
  </si>
  <si>
    <t xml:space="preserve">Puštanje sustava u rad sustava do pune funkcionalnosti te probni rad sustava u trajanju 7 dana </t>
  </si>
  <si>
    <t xml:space="preserve"> Obuka korisnika se vrši u više segmenata:</t>
  </si>
  <si>
    <t>* mogućnost nadzora do 16 kolor HD IP kamera</t>
  </si>
  <si>
    <t>*podrška za kamere rezolucije do 5MPX</t>
  </si>
  <si>
    <t>*dostupni propusni opseg 40/80 Mbps ulaz, 80/160 Mbps izlaz</t>
  </si>
  <si>
    <t>* maksimalni propusni opseg po kanalu 16Mbps</t>
  </si>
  <si>
    <t>* HDMI i VGA izlaz</t>
  </si>
  <si>
    <t>*rezolucija snimanja do 5 MPX</t>
  </si>
  <si>
    <t>*podešavanje brzine snimanja i rezolucije mrežnog snimača putem upravljačkog programskog paketa</t>
  </si>
  <si>
    <t>*upravljački programski paket mora biti sposoban nadzirati IP sustav videonadzora i imati podršku za nadzor analognih sustava</t>
  </si>
  <si>
    <t>*RS232 port</t>
  </si>
  <si>
    <t>*minimum dva RJ45 Ethernet sučelja</t>
  </si>
  <si>
    <t>*minimum tri USB porta</t>
  </si>
  <si>
    <t>*potrošnja (bez čvrstih diskova) 45W</t>
  </si>
  <si>
    <t>* integracija sa POS/ATM uređajima putem ProBridge-a</t>
  </si>
  <si>
    <t>*senzor minimum 2.0MPx</t>
  </si>
  <si>
    <t>*1/3" CMOS senzor</t>
  </si>
  <si>
    <t>*maksimalna rezolucija 1600x1200@12,5 fps</t>
  </si>
  <si>
    <t>*maksimalna rezolucija u realnom vremenu 1280x960@25 fps</t>
  </si>
  <si>
    <t>*kreirana za standarde PSIA i ONVIF</t>
  </si>
  <si>
    <t>*utor za SDHC karticu</t>
  </si>
  <si>
    <t>*1 alarmni ulaz/izlaz</t>
  </si>
  <si>
    <t>*omjer signal/šum &gt;50dB</t>
  </si>
  <si>
    <t>*radna temperatura minimum od -10C do +60C</t>
  </si>
  <si>
    <t>*težina maksimum 0,5kg</t>
  </si>
  <si>
    <t>*napajanje PoE</t>
  </si>
  <si>
    <t>*1/3"; 2,8-6mm</t>
  </si>
  <si>
    <t>*F1.3, T360, CS montaža</t>
  </si>
  <si>
    <t>*visoke performanse i pogodnost za upotrebu do 3MPx</t>
  </si>
  <si>
    <t>* auto iris</t>
  </si>
  <si>
    <t>*prilikom isključenja napajanja Iris se mora zatvoriti</t>
  </si>
  <si>
    <t>*široki kut gledanja 101x74 stupnjeva</t>
  </si>
  <si>
    <t>*strujna potrošnja maksimum 23mA na 4Vdc</t>
  </si>
  <si>
    <t>*težina  maksimum 60g</t>
  </si>
  <si>
    <t>*minimum klase zaštite IP66</t>
  </si>
  <si>
    <t>*skriveni uvod kabela</t>
  </si>
  <si>
    <t>*minimum ugrađeni grijač i ventilator</t>
  </si>
  <si>
    <t>*dimenzije kućišta minimum 300mm</t>
  </si>
  <si>
    <t>*jednostavnost otvaranja kućišta</t>
  </si>
  <si>
    <t>*mora biti podesno za višestruki način montaže</t>
  </si>
  <si>
    <t>*stabilizirani ispravljač 12V/2A</t>
  </si>
  <si>
    <t>*u kupolastom antivandal kućištu za unutarnju montažu</t>
  </si>
  <si>
    <t>*senzor minimum 2MPx, 1/3", Progresiv Scan CMOS</t>
  </si>
  <si>
    <t>*mora posjedovati dan/noć motorizirani infracrveni filter</t>
  </si>
  <si>
    <t>*mora posjedovati integrirane infarcrvene diode za osvjetljenje noću dometa minimum 10m</t>
  </si>
  <si>
    <t>*mora posjedovati kompresijukaraktersitika minimum H.264</t>
  </si>
  <si>
    <t>*maksimalna rezolucija:1600x1200 (12,5 slika u sekundi)</t>
  </si>
  <si>
    <t>*maksimalna rezolucija u stvarnom vremenu ne manja od :1280x960 (25 slika u sekundi)</t>
  </si>
  <si>
    <t>*mora posjedovati dual streaming funkcionalnost</t>
  </si>
  <si>
    <t>*brzina prijenosa video signala mora biti minimum: 32Kbps do 8Mbps, podesiva</t>
  </si>
  <si>
    <t>*osjetljivost kamere minimum 1.5 lux (u boji), 0 lux (sa uključenom IR rasvjetom</t>
  </si>
  <si>
    <t>*odnos signal/šum mora biti minimum &gt;50dB</t>
  </si>
  <si>
    <t>*mora posjedovati kompazitni izlaz (BNC): PAL, 1.0 Vp-p@75 ohm</t>
  </si>
  <si>
    <t>*mora posjedovati objektiv 2.7-9mm, F1.4 sa automatskim irisom</t>
  </si>
  <si>
    <t>*napon napajanja: 12Vdc PoE (IEEE 802.3af)</t>
  </si>
  <si>
    <t>*potrošnja mora biti maksimum 4,5W (6,5W sa uključenom infracrvenom rasvjetim)</t>
  </si>
  <si>
    <t>*mora posjedovati RJ45 utičnicu za priključak na mrežu</t>
  </si>
  <si>
    <t>*mora podržavati sljedeće mrežne protokole: TCP/IP, HTTP, DHCP, DNS, DDNS, RTP/RTCP, PPPoE, SMTP, NTP</t>
  </si>
  <si>
    <t>*mora posjedovati dodatni slot za SDHC memorijsku karticu kapaciteta minimum 32GB, za redundanciju sustava u slučaju greške na mreži</t>
  </si>
  <si>
    <t>*audio ulaz: 1 kanal, 3,5mm audio sučelje (2.0-2,4Vp-p, 1 kOhm)</t>
  </si>
  <si>
    <t>*izlaz 1 kanal 3,5mm audio sučelje (razine, 600 Ohma)</t>
  </si>
  <si>
    <t>*minimum analitike kamere detekcije pokreta: Na ploči 396 zona po kameri</t>
  </si>
  <si>
    <t>*minimum mogućnost maskiranja privatnosti: Na ploči 396 zona po kameri</t>
  </si>
  <si>
    <t>*minimum dva alarmna ulaza</t>
  </si>
  <si>
    <t>*minimum dva alarmna izlaza tipa C</t>
  </si>
  <si>
    <t>*radna temperatura minimum od -10C do + 60C</t>
  </si>
  <si>
    <t>*tećžina maksimum 1,3kg</t>
  </si>
  <si>
    <t>*dimenzije ne veće od 140x120mm</t>
  </si>
  <si>
    <t>*mora biti kompatibilan  sa postojećim i sustavima u dolasku kako bi investicija bila opravdana</t>
  </si>
  <si>
    <t>*mora biti fleksibilne tehnologije za IP i analognu kompatibilnost</t>
  </si>
  <si>
    <t>*skalabilne programske arhitekture  od poduzeća do samostalnih korisnika</t>
  </si>
  <si>
    <t>*mora omogućavati pristup svim snimačima u sistemu sa minimalnim brojem klikanja ikona na zaslonu</t>
  </si>
  <si>
    <t>*mora omogućavati reduciranje potrebne administracije za nadzor</t>
  </si>
  <si>
    <t>*mogućnost gledanja snimaka i slike uživo koristeći alate koji uključuju preklapanje snimke i slike uživo, označavanje video segmenata, skidanje snimki izvodeći pretrage po vremenu, kontrole za pregled slike</t>
  </si>
  <si>
    <t>*programirani zadaci se trebaju odvijati tokom sati sa malim korištenjem propusnog opsega (bandwidth)</t>
  </si>
  <si>
    <t>*do 75 multi site, višemonitorske mogućnosti integriraju sve platforme nadzora na jednom video zaslonu</t>
  </si>
  <si>
    <t>*mogućnost odabira i grupiranja  kamera koje se promatraju od strane korisnika</t>
  </si>
  <si>
    <t>*usluga vremenskog mrežnog protokola omogućava sistemskim uređajima sinhronizaciju sa tekućim vremenom i datumom</t>
  </si>
  <si>
    <t>* pregled snimke, pretraga po vremenu i način rada sa punom slikom na zaslonu</t>
  </si>
  <si>
    <t>*24 porta 10/100Mbps (bakar)+2 Mini GBIC/SFP utora kontroliranih PoE</t>
  </si>
  <si>
    <t>* 24x 10/100Base Tx RJ-45 sa Auto-MDI/MDI-X funkcijom za svaki port</t>
  </si>
  <si>
    <t>* 24x 10/100Base Tx RJ-45 portova (dijeljenih sa SFP sučeljem)</t>
  </si>
  <si>
    <t>*2x1000Base-SX/LX/BX SFP/Mini-GBIC sučeljem dijeljenim sa portom 25 do 26</t>
  </si>
  <si>
    <t>*Konzolno sučelje:RS232</t>
  </si>
  <si>
    <t>*PoE standard: IEEE 802.3af PSE</t>
  </si>
  <si>
    <t>*PoE vrsta napajanja: End Span</t>
  </si>
  <si>
    <t>*PoE izlaz: po portu 48Vdc, max 15,4W, 350mA</t>
  </si>
  <si>
    <t>*mora posjedovati  Layer2 funkciju</t>
  </si>
  <si>
    <t>*sučelje za upravljanje: Konzola, Telnet, Web preglednik, SNMP v1, v2c</t>
  </si>
  <si>
    <t>*Konfiguracija portova, status</t>
  </si>
  <si>
    <t>*radna temperatura minimum 0C do +50C</t>
  </si>
  <si>
    <t>*Napajanje 100-240VAC, 50-60Hz</t>
  </si>
  <si>
    <t>*potrošnja 419W maksimum</t>
  </si>
  <si>
    <t xml:space="preserve">* mora imati standardnu suglasnost: </t>
  </si>
  <si>
    <t>E IEEE 802.3 10Base-T</t>
  </si>
  <si>
    <t>E IEEE 802.3u 100Base-TX</t>
  </si>
  <si>
    <t>E IEEE 802.3z Gigabit SX/LX</t>
  </si>
  <si>
    <t>E IEEE 802.3ab Gigabit 1000Base-T</t>
  </si>
  <si>
    <t>E IEEE 802.3af Power over Ethernet</t>
  </si>
  <si>
    <t>E IEEE 802.3x Flow Control and Back Pressure</t>
  </si>
  <si>
    <t>E IEEE 802.3ad: Port trunk with LACP</t>
  </si>
  <si>
    <t>E IEEE 802.1d Spanning Tree Protocol</t>
  </si>
  <si>
    <t>E IEEE 802.1w Rapid Spanning Tree Protocol</t>
  </si>
  <si>
    <t>E IEEE 802.1p Class of Service</t>
  </si>
  <si>
    <t>E IEEE 802.1Q VLAN Tagging</t>
  </si>
  <si>
    <t>E IEEE 802.1x Port Authentication Network Control</t>
  </si>
  <si>
    <t>E Regulation Compliance : FCC Part 15 Class A, CE</t>
  </si>
  <si>
    <t>*3000W</t>
  </si>
  <si>
    <t>*online tehnologija rada</t>
  </si>
  <si>
    <t xml:space="preserve"> * tower verzija (podesivo pri instalaciji)</t>
  </si>
  <si>
    <t>• Visina: 42U</t>
  </si>
  <si>
    <t>• Širina [mm]: 800</t>
  </si>
  <si>
    <t>• Dubina [mm]: 800</t>
  </si>
  <si>
    <t>*ostakljena prednja vrata</t>
  </si>
  <si>
    <t>• s tri dodatne police</t>
  </si>
  <si>
    <t xml:space="preserve">• ventilatorskom pločom, termstatom </t>
  </si>
  <si>
    <t>*vodilice kabela</t>
  </si>
  <si>
    <t>*pretinac za dokumentaciju</t>
  </si>
  <si>
    <t>*dvije produžne letva sa osam šuko utičnica</t>
  </si>
  <si>
    <t>• Tip: zidni, s ključem</t>
  </si>
  <si>
    <t>• Visina: 800</t>
  </si>
  <si>
    <t>• Širina [mm]: 600</t>
  </si>
  <si>
    <t>• Dubina [mm]: 600</t>
  </si>
  <si>
    <t>* sa termostatom i ventilatorom</t>
  </si>
  <si>
    <t>*metalni sa staklenim vratima i bravicom s ključem</t>
  </si>
  <si>
    <t>*4 redni, dimenzije 788x555x186 mm</t>
  </si>
  <si>
    <t>*ulaz kabela s gornje strane ormara</t>
  </si>
  <si>
    <t>*otvaranje vrata na desnu stranu (bravica s lijeve strane)</t>
  </si>
  <si>
    <t>*stezaljke na gornjoj DIN šini</t>
  </si>
  <si>
    <t>*greben. sklopka 20A - pol. 1-0-2 sekc. UPS .. 1 kom</t>
  </si>
  <si>
    <t>*1p autom. osig. C25A/10kA - sekcija mreža .. 1 kom</t>
  </si>
  <si>
    <t>*naponski okidač s pom. kont. - sekc. mreža . 1 kom</t>
  </si>
  <si>
    <t>*1p autom. osig. B4A/10kA - sekc. mreža ...... 2 kom</t>
  </si>
  <si>
    <t>*1p autom. osig. C16A/10kA - sekc. mreža .... 1 kom</t>
  </si>
  <si>
    <t>*1p autom. osig. B10A/10kA - sekc. mreža .... 5 kom</t>
  </si>
  <si>
    <t>*1p autom. osig. C16A/10kA - sekc. UPS ...... 1 kom</t>
  </si>
  <si>
    <t>*naponski okidač s pom. kont. - sekc. UPS .... 1 kom</t>
  </si>
  <si>
    <t>*1p autom. osig. B4A/10kA - sekcija UPS ...... 1 kom</t>
  </si>
  <si>
    <t>*1p autom. osig. B10A/10kA - sekcija UPS .... 6kom</t>
  </si>
  <si>
    <t>*1p autom. osig. B6A/10kA - sekcija UPS ....   18 kom</t>
  </si>
  <si>
    <t>*redna stezaljka 4mm2-komplet 3 kom</t>
  </si>
  <si>
    <t>   (siva+plava+žuto-zelena)........................ 5 kpl</t>
  </si>
  <si>
    <t>(dolaz GRO, ulaz UPS, izlaz UPS, primari transformatora TR-A, TR-B)</t>
  </si>
  <si>
    <t>*redna stezaljka  6mm2 (sekundari TR-A, TR-B) ........... 4 kom</t>
  </si>
  <si>
    <t>*redna stezaljka 2,5mm2 ........................... 32 kom</t>
  </si>
  <si>
    <t>nul stezaljka (NM, NU, NS, PE) .......... 4 kom</t>
  </si>
  <si>
    <t>*spojni i pričvrsni pribor (stege, pregrade, oznake)</t>
  </si>
  <si>
    <t>• tiple i vijci - razni</t>
  </si>
  <si>
    <t>• vezice i vezice s tiplom (gušteri)</t>
  </si>
  <si>
    <t>• razvodne kutije: podžbukne i nadžbukne</t>
  </si>
  <si>
    <t>• gips i smjesa za krpanje rupa: brzo stezajuča</t>
  </si>
  <si>
    <t>• kanalice: razne</t>
  </si>
  <si>
    <t>Šlicanje</t>
  </si>
  <si>
    <t>• Šlicanje se računa po metru i širini šlica za polaganje cijevi</t>
  </si>
  <si>
    <t>• Proboji se računaju po metru i vrti proboja</t>
  </si>
  <si>
    <t>Ispitivanje otpora izolacije i neprekinutosti vodiča</t>
  </si>
  <si>
    <t>Brtvljenje proboja s vatrootpornom pjenom uz izdavanje certifikata</t>
  </si>
  <si>
    <t xml:space="preserve"> - korisnika se obučava za pregledavanje snimke</t>
  </si>
  <si>
    <t xml:space="preserve"> - korisnika se obučava osnovnom služenju s digitalnim snimačem</t>
  </si>
  <si>
    <t xml:space="preserve"> - upute se sastavljaju na osnovi digitalnog snimača i njegovih karakteristika</t>
  </si>
  <si>
    <t>Izrada projekta izvedenog stanja u 5. primjeraka - sukladno Zakonu</t>
  </si>
  <si>
    <t xml:space="preserve"> - projekt se izrađuje u 5 primjeraka, ako nije tražen drugačije</t>
  </si>
  <si>
    <t xml:space="preserve"> - zapisnik o obavljenom tehničkom prijemu</t>
  </si>
  <si>
    <t xml:space="preserve"> - zapisnik o primopredaji sustava i dokumentacije, izrada primopredajne potvrde i zapisnika sukladno zakonu o Privatnoj zaštiti</t>
  </si>
  <si>
    <t>INSTALACIJA SUSTAVA  PROTUPROVALE</t>
  </si>
  <si>
    <t>INSTALACIJA VIDEONADZORA</t>
  </si>
  <si>
    <t>Dobava, isporuka, montaža i spajanje kamere u boji 2Mpx tip UTC Fire&amp;Security TVC-M2220-1-P ili drugi odgovarajući jednakovrijedni proizvod:
_______________________________________</t>
  </si>
  <si>
    <t>Dobava, ugradnja i spajanje mrežnog digitalnog snimača IP kamera za 16 IP kamera  tip UTC Fire&amp;Security TVN-2116-4TEA ili drugi odgovarajući jednakovrijedni proizvod:
_______________________________________</t>
  </si>
  <si>
    <t>* čvrsti disk 18TB</t>
  </si>
  <si>
    <t>* H.264/MPEG-4</t>
  </si>
  <si>
    <t>Dobava, isporuka, montaža i spajanje objektiva tip UTC Fire&amp;Security YV2.1x2.8SR4A-SA2 ili drugi odgovarajući jednakovrijedni proizvod:
_______________________________________</t>
  </si>
  <si>
    <t>Dobava, isporuka, montaža i spajanje vanjskog vodotijesnog kućišta kamere tip UTC Fire&amp;Security CHF270/IP66 ili drugi odgovarajući jednakovrijedni proizvod:
_______________________________________</t>
  </si>
  <si>
    <t>Dobava, isporuka, montaža i spajanje Infracrvenog reflektrora sa ispravljačem za napajanje tip VLOOK VR67LC ili drugi odgovarajući jednakovrijedni proizvod:
_______________________________________</t>
  </si>
  <si>
    <t>Dobava, isporuka, montaža i spajanje mrežne HD IP kamere u kupolastom antivandal kućištu tip UTC Fire&amp;Security TVC-M2225V-2-P ili drugi odgovarajući jednakovrijedni proizvod
_______________________________________ sljedećih minimalno traženih karakteristika</t>
  </si>
  <si>
    <t>*preporučeni minimalni zahtjevi za računalo za nadzor su Intel Corei7 (četvrta ili peta gen) procesor, čvrsti disk 1: 240GB SSD, čvrsti disk 2: 1TB-7200RPM6 SATA, 8GB Trokanalni SDRAM3 na 1066MHz-3 DIMMs, grafička kartica AMD Radeon HD 6350  512 MB DDR3 SDRAM  PCI Express 2.0 x16 , LAN kartica 10/100/1000 i operativni sistem WIN10</t>
  </si>
  <si>
    <t>Dobava i ugradnja nadzornog programskog upravljačkog paketa za nadzor sustava s udaljene lokacije tip UTC Fire&amp;Security TrueVision 4.0 ili drugi odgovarajući jednakovrijedni proizvod
_______________________________________ sljedećih minimalno traženih karakteristika</t>
  </si>
  <si>
    <t>Dobava, isporuka, montaža i spajanje mrežnog  PoE  switcha sa 24 porta tip UTC Fire&amp;Security GE-DS-242-POE ili drugi odgovarajući jednakovrijedni proizvod
_______________________________________ sljedećih minimalno traženih karakteristika</t>
  </si>
  <si>
    <t>Dobava, isporuka, montaža i spajanje patch panela 24 port (cat 5 FTP panel), 10/100/1000 Mb/s, SFP gigaports s panelom za vođenje kablova 1U komplet</t>
  </si>
  <si>
    <t>Dobava, isporuka, montaža i spajanje patch kabela dužine 0,5 metra, sa priključnicama FTP cat5e sa 8pinskim mikrokonektorom</t>
  </si>
  <si>
    <t>Dobava, isporuka, montaža i spajanje modula za prespoj FTPcat5e M/Ž tip  Premium line P-LINE modul ili drugi odgovarajući jednakovrijedni proizvod:
_________________________________________________________</t>
  </si>
  <si>
    <t>Dobava, isporuka, montaža i spajanje uređaja za neprekidno napajanje UPS tip Riello SDL 5000VA/3000W ili drugi odgovarajući jednakovrijedni proizvod
_______________________________________ sljedećih minimalno traženih karakteristika</t>
  </si>
  <si>
    <t>• Tip: samostojeći, s ključem</t>
  </si>
  <si>
    <t>Dobava, isporuka, montaža i spajanje 19" rack ormara 42U 800x1700x800mm tip Digitus 42HU ili drugi odgovarajući jednakovrijedni proizvod
_______________________________________ sljedećih minimalno traženih karakteristika</t>
  </si>
  <si>
    <t>Dobava, isporuka, montaža i spajanje 19" rack ormara  600x800x600mmtip Digitus 22HU ili drugi odgovarajući jednakovrijedni proizvod
_______________________________________ sljedećih minimalno traženih karakteristika</t>
  </si>
  <si>
    <t>Dobava, isporuka, montaža i spajanje strujnog razvodnog ormara za nadžbuknu ugradnju  tip  Schneider Electric Prisma Pack Plus ili drugi odgovarajući jednakovrijedni proizvod:
_______________________________________</t>
  </si>
  <si>
    <t>U ormar ugraditi sljedeću opremu:</t>
  </si>
  <si>
    <t>Dobava, ugradnja i spajanje kabela za napajanje kućišta NYM-Y 3×1,5mm2</t>
  </si>
  <si>
    <t>Dobava, ugradnja i spajanje kabela za napajanje sustava NYM-Y 3×2,5mm2</t>
  </si>
  <si>
    <t>Dobava, ugradnja i spajanje kabela za PoE kamere FTP cat5 LS0H</t>
  </si>
  <si>
    <t>Dobava i ugradnja instalacijske cijevi za ugradnju u beton CSS fi25</t>
  </si>
  <si>
    <t>Dobava i isporuka sitnog potrošnog materijala</t>
  </si>
  <si>
    <t xml:space="preserve">Programiranje i konfiguriranje sustava s unošenjem svih parametara, unošenje korisničkih postavki u sustav, unošenje postavki za rad sustava, nošenje i podošavanje načina snimanja </t>
  </si>
  <si>
    <t>Konfiguriranje sustava po zahtijevu investitora, podešavanje kuta gledanja svake kamere, konfiguriranje duljine i načina snimanja snimača, podešavanje i povezivanje snimača pute LAN mreže</t>
  </si>
  <si>
    <t>Ispitivanje i testiranje sustava, provjera funkcionalnosti sustava i kuta gledanja kamera, provjera funkcionalnosti sustava u noćnom režimu rada</t>
  </si>
  <si>
    <t>Povezivanje i integriranje sa programskim paketom za sustav za dojavu požara i protuprovalu za nadzor sustava na samoj lokaciji</t>
  </si>
  <si>
    <t>Izrada grafičkih mapa u .cdr formatu, izrada grafičkih mapa sa ucrtanim elementima sustava videonadzora za potrebe dojavnog centra,  instalacija grafičkih mapa na računalo</t>
  </si>
  <si>
    <t>Puštanje sustava u rad do pune funkcionalnosti te testni rad sustava u trajanju 7 dana</t>
  </si>
  <si>
    <t>INSTALACIJA SUSTAVA  VIDEONADZORA</t>
  </si>
  <si>
    <t>Troškovnik radova sustava za dojavu požara</t>
  </si>
  <si>
    <t>Ispitivanje sustava odimljavanja:</t>
  </si>
  <si>
    <t>- prvo ispitivanje sustava za odimljavanje ovlaštene ustanove uz prethodno dobiven projekat  ovjeren od strane MUP-a ili nadležne institucije. i izdavanje Uvjerenja o ispravnosti sustava od strane certificirane osobe</t>
  </si>
  <si>
    <t>Troškovnik sustava tehničke zaštite</t>
  </si>
  <si>
    <t xml:space="preserve">TROŠKOVNIK DIJELA RADOVA NA IZGRADNJI OSNOVNE ŠKOLE S PRIPADAJUĆOM SPORTSKOM DVORANOM NA PODRUČJU NOVI BOKANJAC                          U ZADRU
</t>
  </si>
  <si>
    <t xml:space="preserve">NAPOMENA: </t>
  </si>
  <si>
    <t>Ovim troškovnikom obuhvaćene su sljedeće grupe radova:</t>
  </si>
  <si>
    <t>1. Građevinsko - obrtnički radovi</t>
  </si>
  <si>
    <t xml:space="preserve">2. Radovi uređenja okoliša </t>
  </si>
  <si>
    <t>Troškovnici svih drugih grupa radova nalaze se u pripadajućim mapama:</t>
  </si>
  <si>
    <t xml:space="preserve"> ▪  Troškovnik vodovoda i kanalizacije ......u Mapi VI  PROJEKT VODOVODA I KANALIZACIJE</t>
  </si>
  <si>
    <t xml:space="preserve"> ▪  Troškovnik strojarskih instalacija ........u Mapi V  PROJEKT STROJARSKIH INSTALACIJA</t>
  </si>
  <si>
    <t xml:space="preserve"> ▪  Troškovnik elektroinstalacija ..............u Mapi III ELEKTROTEHNIČKI PROJEKT</t>
  </si>
  <si>
    <t xml:space="preserve"> ▪  Troškovnik dizala...................... ........u Mapi VII  PROJEKT DIZALA</t>
  </si>
  <si>
    <t>1.</t>
  </si>
  <si>
    <t>TROŠKOVNIK GRAĐEVINSKO - OBRTNIČKIH RADOVA</t>
  </si>
  <si>
    <t>A /</t>
  </si>
  <si>
    <t xml:space="preserve">  GRAĐEVINSKI RADOVI</t>
  </si>
  <si>
    <t>I</t>
  </si>
  <si>
    <t>PRIPREMNI RADOVI</t>
  </si>
  <si>
    <t xml:space="preserve">Pripremni radovi na zemljištu (površini izgradnje) prije početka radova. Obuhvaćaju sječenje šiblja i grmlja, sječenje stabala, čupanje ili vađenje korijenja, čišćenje smeća, pripremu za iskolčenje kao i ostale nespecificirane radove. S utovarom, odvozom, istovarom i planiranjem na deponiji. </t>
  </si>
  <si>
    <t>Stavkom obuhvatiti čišćenje gradilišta po završetku svih građevinskih, obrtničkih i instalaterskih radova  od otpadnog materijala i odstranjivanje privremenih građevina i instalacija.</t>
  </si>
  <si>
    <t>m2</t>
  </si>
  <si>
    <t>2.</t>
  </si>
  <si>
    <t xml:space="preserve">Skidanje sloja humusa dubine 20 cm na površini izgradnje građevine s utovarom, transportom i istovarom na gradilištu za ponovnu ugradnju. </t>
  </si>
  <si>
    <t>m3</t>
  </si>
  <si>
    <t>PRIPREMNI RADOVI UKUPNO:</t>
  </si>
  <si>
    <t>II</t>
  </si>
  <si>
    <t>ZEMLJANI RADOVI</t>
  </si>
  <si>
    <t>NAPOMENA:</t>
  </si>
  <si>
    <t xml:space="preserve">Nakon izvedbe iskopa za temeljenje objekta, temeljnu jamu (projektna kota iskopa) obavezno mora pregledati ovlašteni geomehaničar te utvrditi stanje tla i usklađenost sa geomehaničkim elaboratom. </t>
  </si>
  <si>
    <t>Opažanja se nužno moraju notirati u građevinski dnevnik izvoditelja radova. Na temelju toga i nadzorni inženjer mora ustvrditi da li zatečeno tlo odgovara preuzetim pretpostavkama iz statičkog proračuna i geomehaničkog elaborata.</t>
  </si>
  <si>
    <t>Posebnu pozornost obratiti na moguće prisustvo podzemnih kanala i tunela.</t>
  </si>
  <si>
    <t>Ukoliko se utvrde nesukladnosti obavezno se mora konzultirati te na pregled pozvati projektant konstrukcije</t>
  </si>
  <si>
    <t xml:space="preserve">Strojni iskop zemlje (prema opisu iz geomehaničkog elaborata) u širokom otkopu prosječne dubine  1 m.  </t>
  </si>
  <si>
    <t xml:space="preserve">Dno planirati sa točnošću +/- 5 cm. </t>
  </si>
  <si>
    <t>Odvoz zemlje u obavezi je Izvođača.</t>
  </si>
  <si>
    <t>Sve prema geotehničkom elaboratu.</t>
  </si>
  <si>
    <t>Sve takse uračunate u cijenu stavke.</t>
  </si>
  <si>
    <t>Obračun u sraslom stanju.</t>
  </si>
  <si>
    <t xml:space="preserve">Nabava,doprema i nasipavanje u planiranom </t>
  </si>
  <si>
    <t>nasipu terena (sukladno Geomehaničkom elaboratu)</t>
  </si>
  <si>
    <t>Teren ispod objekta.</t>
  </si>
  <si>
    <t>Zahtjevi za slojeve nasipa su po modulu stišljivosti Mz = 50 Mpa</t>
  </si>
  <si>
    <t xml:space="preserve">Nasipavanje materijalom iz iskopa sa nabijanjem u slojevima do 30 cm. </t>
  </si>
  <si>
    <t>Nasipavanje na pripremljenu, isplaniranu i zbijenu površinu zemlje.</t>
  </si>
  <si>
    <t>Ovaj rad izvesti uz prisurnost nadzornog inženjera.</t>
  </si>
  <si>
    <t>Obračun po m3 ugrađenog šljunka.</t>
  </si>
  <si>
    <t>3.</t>
  </si>
  <si>
    <t xml:space="preserve">Strojni iskop zemlje (sastav prema geomehaničkim elaboratu) za trakaste temelje i temeljne stope i temeljnu ploču okna dizala s pravilnom i potpunom obradom profila iskopa, tako da u zemlji nije potrebna oplata. </t>
  </si>
  <si>
    <t xml:space="preserve">Dubina iskopa je 100 - 250 cm. </t>
  </si>
  <si>
    <t>Stavkom obuhvatiti utovar i odvoz zemlje na gradsku deponiju</t>
  </si>
  <si>
    <t xml:space="preserve">Obračun se vrši po m3 iskopanog materijala u slaslom stanju. </t>
  </si>
  <si>
    <t>a) temeljne stope dvorane</t>
  </si>
  <si>
    <t>b) široki iskop trakastih temelja</t>
  </si>
  <si>
    <t>4.</t>
  </si>
  <si>
    <t xml:space="preserve">Fino strojno planiranje dna iskopa temelja na horizontalu sa točnošću + 3 cm, otkopom od 0,05 m3/m2 materijala. </t>
  </si>
  <si>
    <t>U cijenu uključen utovar i odvoz na gradski deponij, sve takse uključene u cijenu stavke.</t>
  </si>
  <si>
    <t>Obračun po m2 isplanirane površine temelja</t>
  </si>
  <si>
    <t>Nabava, dobava, nasipavanje, nabijanje i planiranje tamponskog sloja šljunka granulacije  0-30 mm u sloju debljine 20 cm.</t>
  </si>
  <si>
    <t xml:space="preserve">Nasipavanje na pripremljenu, isplaniranu i zbijenu </t>
  </si>
  <si>
    <t xml:space="preserve">površinu zemlje ispod podne konstrukcije </t>
  </si>
  <si>
    <t>prizemlja.</t>
  </si>
  <si>
    <t xml:space="preserve">Zbijenost posteljice treba iznositi minimalno 50Mpa, a istu kontrolirati na svakih cca 100 m2 izvedenog tamponskog sloja. </t>
  </si>
  <si>
    <t xml:space="preserve">  RADOVI NA OKOLIŠU ŠKOLE                             </t>
  </si>
  <si>
    <t>Nabava, dobava, nasipavanje, nabijanje i planiranje nasipa sa šljunčanim materijalom u slojevima 30 - 40 cm sa vlaženjem i nabijanjem.</t>
  </si>
  <si>
    <t>Teren okoliša škole.</t>
  </si>
  <si>
    <t>Zbijenost nasipa treba iznositi minimalno 50 Mpa, a istu kontrolirati na svakih cca 100 m2 izvedenog nasipa. Visina nasipa 20 do 140 cm.</t>
  </si>
  <si>
    <t>Rad se izvodi pretežno strojno (80%) i dijelom ručno (20%).</t>
  </si>
  <si>
    <t>7.</t>
  </si>
  <si>
    <t>Ručni iskop zemlje III kategorije za temelje potpornih zidova, ograda i stubišta u okolišu škole</t>
  </si>
  <si>
    <t>Iskop s pravilnom i potpunom obradom profila iskopa, tako da u zemlji nije potrebna oplata</t>
  </si>
  <si>
    <t>Dubina temeljenja 60-100 cm.</t>
  </si>
  <si>
    <t>Stavkom obuhvatiti utovar i odvoz zemlje na gradilištnu deponiju</t>
  </si>
  <si>
    <t>8.</t>
  </si>
  <si>
    <t>Isto kao stavka 3, samo za temelje stepenica, tribina, rampi i žardinjera.</t>
  </si>
  <si>
    <t>ZEMLJANI RADOVI UKUPNO:</t>
  </si>
  <si>
    <t>III</t>
  </si>
  <si>
    <t>BETONSKI  I ARMIRANO BETONSKI RADOVI</t>
  </si>
  <si>
    <t>Dobava betona i betoniranje podložnog betona temeljnih traka i temeljnih stopa objekta škole. Beton C 8/10  debljine 5 cm.</t>
  </si>
  <si>
    <t xml:space="preserve"> -klasa betona C8/10</t>
  </si>
  <si>
    <t>Dobava betona i podbetoniranje podložnog "mršavog" betona temeljnih traka i temeljnih stopa objekta škole u zemlji i potrebnoj dašćanoj oplati. Beton C 8/10 .</t>
  </si>
  <si>
    <t>Podbetoniranje temeljnih traka i stopa izvesti do zdrave stijenske podloge. Količine su aproksimativne. Točne količine utvrditi će se nakon iskopa  temelja i pregleda tla po ovlaštenom geomehaničaru.</t>
  </si>
  <si>
    <t xml:space="preserve"> - klasa betona C8/10</t>
  </si>
  <si>
    <t xml:space="preserve">Dobava i betoniranje trakastih temelja i temeljne ploče okna dizala i temelja dimnjaka,  u zemlji i potrebnoj drvenoj oplati. Izvesti klasom betona C25/30 ,  u svemu prema statičkom proračunu i nacrtima armature. </t>
  </si>
  <si>
    <t xml:space="preserve">Dodatni zahtjev osim tlačne čvrstoće je dubina prodiranja vode koja prema HRN EN 12390-8 ne smije premašiti vrijednost od 20 mm </t>
  </si>
  <si>
    <t>U stavku je uključeno spravljanje, dobava, ugradba i zaštita betona.</t>
  </si>
  <si>
    <t xml:space="preserve">Armaturu izvesti u svemu prema statičkom proračunu i nacrtima armature. </t>
  </si>
  <si>
    <t xml:space="preserve">Obračun po m3 ugradjenog betona i m2 izvedene oplate </t>
  </si>
  <si>
    <t>a) klasa betona C25/30</t>
  </si>
  <si>
    <t>b) daščana oplata</t>
  </si>
  <si>
    <t xml:space="preserve">Dobava i betoniranje temeljnih monolitnih stopa 250 x 250 x 60 cm i 320 x 320 x 60 cm,  u zemlji i potrebnoj drvenoj oplati. Izvesti klasom betona C30/37 ,  u svemu prema statičkom proračunu i nacrtima armature. </t>
  </si>
  <si>
    <t>a) klasa betona C30/37</t>
  </si>
  <si>
    <t>5.</t>
  </si>
  <si>
    <r>
      <rPr>
        <b/>
        <sz val="10"/>
        <rFont val="Arial"/>
        <family val="2"/>
        <charset val="238"/>
      </rPr>
      <t>Dobava i montaža prefabriciranog elementa</t>
    </r>
    <r>
      <rPr>
        <sz val="10"/>
        <rFont val="Arial"/>
        <family val="2"/>
        <charset val="238"/>
      </rPr>
      <t xml:space="preserve"> - </t>
    </r>
    <r>
      <rPr>
        <b/>
        <sz val="10"/>
        <rFont val="Arial"/>
        <family val="2"/>
        <charset val="238"/>
      </rPr>
      <t xml:space="preserve">AB montažna čašica </t>
    </r>
    <r>
      <rPr>
        <sz val="10"/>
        <rFont val="Arial"/>
        <family val="2"/>
        <charset val="238"/>
      </rPr>
      <t xml:space="preserve">dimenzija 115 x 115 x 100 cm i debljine stijenke 25 cm izvedenih klasom betona C40/50,  u svemu prema statičkom proračunu i nacrtima armature. </t>
    </r>
  </si>
  <si>
    <t>Obračun po komadu izvedene čašice</t>
  </si>
  <si>
    <t>6.</t>
  </si>
  <si>
    <r>
      <rPr>
        <b/>
        <sz val="10"/>
        <rFont val="Arial"/>
        <family val="2"/>
        <charset val="238"/>
      </rPr>
      <t>Dobava i montaža prefabriciranog elementa</t>
    </r>
    <r>
      <rPr>
        <sz val="10"/>
        <rFont val="Arial"/>
        <family val="2"/>
        <charset val="238"/>
      </rPr>
      <t xml:space="preserve"> - </t>
    </r>
    <r>
      <rPr>
        <b/>
        <sz val="10"/>
        <rFont val="Arial"/>
        <family val="2"/>
        <charset val="238"/>
      </rPr>
      <t>AB montažna greda poprečnog presjeka 30 x 50 cm, raspona 11,10 m, proizvedene u tvornici i dovezene na gradilište, klase betona</t>
    </r>
    <r>
      <rPr>
        <sz val="10"/>
        <rFont val="Arial"/>
        <family val="2"/>
        <charset val="238"/>
      </rPr>
      <t xml:space="preserve"> C40/50,  u svemu prema statičkom proračunu i nacrtima armature. </t>
    </r>
  </si>
  <si>
    <t>Obračun po komadu ugrađene AB prefabricirane grede</t>
  </si>
  <si>
    <t>Dobava i izvedba donje betonske podloge, debljine d=15 cm, betonom (klasifikacijska oznaka C12/15), na sloju nabijenog šljunka obračunatog u stavci lI.5</t>
  </si>
  <si>
    <t xml:space="preserve">Gornju površinu fino zagladiti jer se na istoj izvodi hidroizolacija. </t>
  </si>
  <si>
    <t>Armirati mrežom prema statičkom proračunu (obračunato u armiračkim radovima).</t>
  </si>
  <si>
    <t>Obračun po m3 ugrađenog betona.</t>
  </si>
  <si>
    <t>a) klasa betona C12/15</t>
  </si>
  <si>
    <r>
      <rPr>
        <b/>
        <sz val="10"/>
        <rFont val="Arial"/>
        <family val="2"/>
        <charset val="238"/>
      </rPr>
      <t>Dobava i montaža prefabriciranog elementa</t>
    </r>
    <r>
      <rPr>
        <sz val="10"/>
        <rFont val="Arial"/>
        <family val="2"/>
        <charset val="238"/>
      </rPr>
      <t xml:space="preserve"> - </t>
    </r>
    <r>
      <rPr>
        <b/>
        <sz val="10"/>
        <rFont val="Arial"/>
        <family val="2"/>
        <charset val="238"/>
      </rPr>
      <t>AB stup poprečnog presjeka 50 x 50 cm, visina cca 9,5 m, proizvedene u tvornici i dovezene na gradilište, klase betona</t>
    </r>
    <r>
      <rPr>
        <sz val="10"/>
        <rFont val="Arial"/>
        <family val="2"/>
        <charset val="238"/>
      </rPr>
      <t xml:space="preserve"> C40/50,  u svemu prema statičkom proračunu i nacrtima armature. </t>
    </r>
  </si>
  <si>
    <t>Obračun po komadu ugrađenog stupa</t>
  </si>
  <si>
    <t>9.</t>
  </si>
  <si>
    <r>
      <rPr>
        <b/>
        <sz val="10"/>
        <rFont val="Arial"/>
        <family val="2"/>
        <charset val="238"/>
      </rPr>
      <t>Dobava i montaža prefabriciranog elementa</t>
    </r>
    <r>
      <rPr>
        <sz val="10"/>
        <rFont val="Arial"/>
        <family val="2"/>
        <charset val="238"/>
      </rPr>
      <t xml:space="preserve"> - </t>
    </r>
    <r>
      <rPr>
        <b/>
        <sz val="10"/>
        <rFont val="Arial"/>
        <family val="2"/>
        <charset val="238"/>
      </rPr>
      <t>AB glavnog krovonog  T nosača, raspona 11,10 m, proizvedenog u tvornici i dovezene na gradilište, klase betona</t>
    </r>
    <r>
      <rPr>
        <sz val="10"/>
        <rFont val="Arial"/>
        <family val="2"/>
        <charset val="238"/>
      </rPr>
      <t xml:space="preserve"> C50/60,  u svemu prema statičkom proračunu i nacrtima armature. </t>
    </r>
  </si>
  <si>
    <t>Obračun po komadu ugrađenog elementa</t>
  </si>
  <si>
    <t>10.</t>
  </si>
  <si>
    <r>
      <rPr>
        <b/>
        <sz val="10"/>
        <rFont val="Arial"/>
        <family val="2"/>
        <charset val="238"/>
      </rPr>
      <t>Dobava i montaža prefabriciranog elementa</t>
    </r>
    <r>
      <rPr>
        <sz val="10"/>
        <rFont val="Arial"/>
        <family val="2"/>
        <charset val="238"/>
      </rPr>
      <t xml:space="preserve"> - </t>
    </r>
    <r>
      <rPr>
        <b/>
        <sz val="10"/>
        <rFont val="Arial"/>
        <family val="2"/>
        <charset val="238"/>
      </rPr>
      <t>AB krovni A nosač  - I promjenjivog presjeka, raspona 22,10 m, proizvedenog u tvornici i dovezene na gradilište, klase betona</t>
    </r>
    <r>
      <rPr>
        <sz val="10"/>
        <rFont val="Arial"/>
        <family val="2"/>
        <charset val="238"/>
      </rPr>
      <t xml:space="preserve"> C50/60,  u svemu prema statičkom proračunu i nacrtima armature. </t>
    </r>
  </si>
  <si>
    <t>Obračun po komadu ugrađenog nosača</t>
  </si>
  <si>
    <t>11.</t>
  </si>
  <si>
    <r>
      <rPr>
        <b/>
        <sz val="10"/>
        <rFont val="Arial"/>
        <family val="2"/>
        <charset val="238"/>
      </rPr>
      <t>Dobava i montaža prefabriciranog elementa</t>
    </r>
    <r>
      <rPr>
        <sz val="10"/>
        <rFont val="Arial"/>
        <family val="2"/>
        <charset val="238"/>
      </rPr>
      <t xml:space="preserve"> - </t>
    </r>
    <r>
      <rPr>
        <b/>
        <sz val="10"/>
        <rFont val="Arial"/>
        <family val="2"/>
        <charset val="238"/>
      </rPr>
      <t>krovne rubne grede U presjeka dimenzija 53 cx 51 cm, raspona 10,93 m, proizvedene u tvornici i dovezene na gradilište, klase betona</t>
    </r>
    <r>
      <rPr>
        <sz val="10"/>
        <rFont val="Arial"/>
        <family val="2"/>
        <charset val="238"/>
      </rPr>
      <t xml:space="preserve"> C50/60,  u svemu prema statičkom proračunu i nacrtima armature. </t>
    </r>
  </si>
  <si>
    <t>12.</t>
  </si>
  <si>
    <r>
      <rPr>
        <b/>
        <sz val="10"/>
        <rFont val="Arial"/>
        <family val="2"/>
        <charset val="238"/>
      </rPr>
      <t>Dobava i montaža prefabriciranog elementa</t>
    </r>
    <r>
      <rPr>
        <sz val="10"/>
        <rFont val="Arial"/>
        <family val="2"/>
        <charset val="238"/>
      </rPr>
      <t xml:space="preserve"> - </t>
    </r>
    <r>
      <rPr>
        <b/>
        <sz val="10"/>
        <rFont val="Arial"/>
        <family val="2"/>
        <charset val="238"/>
      </rPr>
      <t>AB sekundarne grede T presjeka, raspona 10,93 m, proizvedenog u tvornici i dovezene na gradilište, klase betona</t>
    </r>
    <r>
      <rPr>
        <sz val="10"/>
        <rFont val="Arial"/>
        <family val="2"/>
        <charset val="238"/>
      </rPr>
      <t xml:space="preserve"> C50/60,  u svemu prema statičkom proračunu i nacrtima armature. </t>
    </r>
  </si>
  <si>
    <t>13.</t>
  </si>
  <si>
    <t>Dobava i izvedba gornje betonske podloge, debljine d=10 cm, betonom MB-15 (klasifikacijska oznaka C12/15), u negrijanim prostorima.</t>
  </si>
  <si>
    <t>beton C12/15</t>
  </si>
  <si>
    <t>14.</t>
  </si>
  <si>
    <t>Dobava i izvedba armiranog cementnog estriha (košuljice) u sloju debljine od 6, 7 i 8 cm, u podnoj konstrukciji , a preko ranije položene zvučne izolacije i polietilenske folije, kao dijela plivajuće podne konstrukcije, prema standardu U.F2.020.</t>
  </si>
  <si>
    <t>Od zidova dilatirati polistirenom 1 cm. Na svim vratima, u prostorji većoj od 20 m2 izvesti dilataciju do 3 mm širine umetanjem komada bitumenske ljepenke ili drugog postojanog nehrđajučeg materijala.</t>
  </si>
  <si>
    <t>Gornja površina mora biti izvedena ravna i obrađena tako da se na nju može postaviti finalna podna obloga.</t>
  </si>
  <si>
    <t>Glazuru armirati sa armaturnom mrežom Q-188 što je sadržano u jediničnoj cijeni.</t>
  </si>
  <si>
    <t xml:space="preserve"> - cem arm. estrih 6,0 cm</t>
  </si>
  <si>
    <t xml:space="preserve"> - cem arm. estrih 7,0 cm</t>
  </si>
  <si>
    <t xml:space="preserve"> - cem arm. estrih 8,0 cm</t>
  </si>
  <si>
    <t>15.</t>
  </si>
  <si>
    <t>Dobava i izvedba lagano armiranog tekućeg cementnog estriha (košuljice) u slojevima debljine 6 cm na podovima prostorija grijanih podnim grijanjem.</t>
  </si>
  <si>
    <t xml:space="preserve">Zbog podnog grijanja dilatiran s aditivom i zaglađen.Tip kao sistem POLYTHERM-POLYCOMFORT ili jednakovrijedan________________ </t>
  </si>
  <si>
    <t>Estrih se postavlja preko ranije položnih slojeva plivajućeg poda (Obračunato u stavkama VI.8)</t>
  </si>
  <si>
    <t>Estrih se postavlja nakon polaganja cijevi podnog grijanja.</t>
  </si>
  <si>
    <t xml:space="preserve">Od zidova dilatirati polistirenom 1 cm. </t>
  </si>
  <si>
    <t>Na svim vratima, u prostorji većoj od 20 m2 izvesti dilataciju do 3 mm širine umetanjem komada bitumenske ljepenke ili drugog postojanog nehrđajućeg materijala.</t>
  </si>
  <si>
    <t xml:space="preserve">Gornja površina mora biti izvedena ravna i obrađena tako da se na nju može postaviti finalna podna obloga. </t>
  </si>
  <si>
    <t xml:space="preserve"> - cem arm. estrih 6 cm</t>
  </si>
  <si>
    <t>16.</t>
  </si>
  <si>
    <t>Dobava betona i betoniranje vanjskih i unutarnjih nosivih ab stupova i vertikalnih serklaža betonom (klasifikacijska oznaka C25/30) i betonom (klasifikacijske oznake C 30/37) u četverostranoj glatkoj oplati.</t>
  </si>
  <si>
    <t xml:space="preserve">Stupovi presjeka promjenjivih dimenzija. </t>
  </si>
  <si>
    <t>Visina stupova do 8,4 m.</t>
  </si>
  <si>
    <t>U stavku je uključeno spravljanje, dobava, ugradba i zaštita betona, izrada, montaža i demontaža oplate.</t>
  </si>
  <si>
    <t>U stavku je uključena dobava, montaža i demontaža radne skele unutar objekta, izrađene od čeličnih cijevi i metalnih ploča kao podnica.Skela je pomična na kotačićima. Skelu je potrebno izvesti sukladno "Pravilniku o zaštiti na radu u građevinarstvu".</t>
  </si>
  <si>
    <t xml:space="preserve">Armirati prema statičkom proračunu i nacrtima armature. </t>
  </si>
  <si>
    <t>Obračun po m3 ugrađenog betona i m2 glatke oplate.</t>
  </si>
  <si>
    <t>b) klasa beton C30/37</t>
  </si>
  <si>
    <t>c) glatka oplata (četverostrana)</t>
  </si>
  <si>
    <t>17.</t>
  </si>
  <si>
    <t>Dobava betona i betoniranje armirano betonskih stropnih greda, kontragreda, nadvoja i serklaža betonom (klasifikacijska oznaka  C25/30) u trostranoj glatkoj oplati i izrada proboja za prolaz raznih instalacija bez obzira na veličinu otvora.</t>
  </si>
  <si>
    <t>Veličina presjeka greda prema statičkom proračunu.</t>
  </si>
  <si>
    <t>Visina podupiranja do 3,4 m.</t>
  </si>
  <si>
    <t>b) glatka oplata (trostrana)</t>
  </si>
  <si>
    <t>18.</t>
  </si>
  <si>
    <t>Dobava i betoniranje armirano betonskih ravnih stropnih ploča prizemlja, kata i ulazne nadstrešnice, betonom u glatkoj oplati (klasifikacijska oznaka C25/30) ploče debljine 20 i 22 cm, u svemu prema Statičkom proračunu.</t>
  </si>
  <si>
    <t xml:space="preserve">Svi otvori u ploči izvode se prema nacrtima oplate i instalacija u toku betoniranja. </t>
  </si>
  <si>
    <t>Armirati prema statičkom proračunu i nacrtima armature.</t>
  </si>
  <si>
    <t>Visina podupiranja do 4,8 m</t>
  </si>
  <si>
    <t>b) glatka oplata</t>
  </si>
  <si>
    <t>19.</t>
  </si>
  <si>
    <t>Dobava i betoniranje armirano betonskih stubišnih krakova i podesta betonom (klasifikacijska oznaka C25/30). Stubišta su dvokraka (ukupno 2 stubišta ukupne visine penjanja 3,5 m)</t>
  </si>
  <si>
    <t xml:space="preserve">Veličina stuba 33/14,6 cm, širina kraka 136 cm. Oplata podgleda i bočnih strana glatka. </t>
  </si>
  <si>
    <t>20.</t>
  </si>
  <si>
    <t xml:space="preserve">Dobava i betoniranje armirano betonskog  zida -jedra, fasadnog zida koji prelazi u atiku, i zidova okna dizala. </t>
  </si>
  <si>
    <t xml:space="preserve">Zidovi debljine 20 cm, maksimalne visine do 10 m. Betoniranje se izvodi betonom  (klasifikacijska oznaka C25/30) u dvostranoj glatkoj oplati. </t>
  </si>
  <si>
    <t>Obračun po m3 ugrađenog betona i m2 oplate.</t>
  </si>
  <si>
    <t>b) glatka oplata dvostrana (i djelom trostrana)</t>
  </si>
  <si>
    <t>21.</t>
  </si>
  <si>
    <t xml:space="preserve">Dobava i betoniranje ravnih AB vijenaca ravnih krovova. </t>
  </si>
  <si>
    <t xml:space="preserve">Zidovi debljine 25 cm, visine 50-120cm.Betoniranje se izvodi betonom  (klasifikacijska oznaka C25/30) u dvostranoj glatkoj oplati. </t>
  </si>
  <si>
    <t>a) klasa betona</t>
  </si>
  <si>
    <t>b) glatka oplata (dvostrana)</t>
  </si>
  <si>
    <t>22.</t>
  </si>
  <si>
    <t>Dobava i betoniranje laganim betonom za pad na ravnom krovu građevine. Beton u sloju  4-14 cm (1800kg/m3)</t>
  </si>
  <si>
    <t>Minimalna debljina betona 4 cm, pad 1%.</t>
  </si>
  <si>
    <t>23.</t>
  </si>
  <si>
    <t>Dobava betona i betoniranje prilaznih podesta sporednih ulaza u školu betonom (klasifikacijska oznaka C30/37)  u dvostranoj glatkoj oplati.</t>
  </si>
  <si>
    <t>Ulaznom podestu visine 30 cm, s jedne strane pristupa se rampom dužine 361 cm (nagib rampe 8,3%) a s druge sa 2 stube visine 15 cm.</t>
  </si>
  <si>
    <t>Izvode u zemlji kao ab ploče debljine 20 cm s bočnim temeljnim trakama u čitavoj dužini prilaza, trake širine 30 cm i dubine 60 cm.</t>
  </si>
  <si>
    <t>24.</t>
  </si>
  <si>
    <t xml:space="preserve">Ukoliko se prema odluci Investitora projekt bude izvodio etapno, nužna je izrada izvedebenog projekta konstrukcije, sa naglaskom na tehnologiju izvedbe vezano na etapnu gradnju. </t>
  </si>
  <si>
    <t xml:space="preserve">Prije planiranja početka izvedbe obavezno konzultirati projektanta konstrukcije. </t>
  </si>
  <si>
    <t>Obračun po satu konzultacija s projektantom konstrukcije.</t>
  </si>
  <si>
    <t>Satnica se odnosi na satnicu hrvatske komore arhitekata i građevinara</t>
  </si>
  <si>
    <t>sati</t>
  </si>
  <si>
    <t>25.</t>
  </si>
  <si>
    <t>Dobava betona i betoniranje podložnog betona temeljnih traka rampi i stubišta okoliša škole. Beton C8/10 , debljine 5 cm.</t>
  </si>
  <si>
    <t>26.</t>
  </si>
  <si>
    <t>Dobava i betoniranje u zemlji trakastih temelja svih potpornih zidova, žardinjera i ograda okoliša škole. Izvesti betonom (klasifikacijska oznaka C30/37).</t>
  </si>
  <si>
    <t>Dimenzije temelja 40x80 - 240 cm.</t>
  </si>
  <si>
    <t>Obračun po m3 ugradjenog betona.</t>
  </si>
  <si>
    <t>27.</t>
  </si>
  <si>
    <t>Dobava betona i betoniranje potpornih zidova  betonom (klasifikacijska oznaka C30/37)  u dvostranoj glatkoj oplati.</t>
  </si>
  <si>
    <t xml:space="preserve">Zid debljine 30 cm, visine 100 do 250 cm. </t>
  </si>
  <si>
    <t>28.</t>
  </si>
  <si>
    <t xml:space="preserve">Dobava i betoniranje zidova- stijenki žardinjera (d=25 cm)  u potrebnoj glatkoj oplati. Izvesti betonom C30/37, u svemu prema statičkom proračunu i nacrtima armature. </t>
  </si>
  <si>
    <t>Zidovi promjenjive visine h= 100 - 350  cm.</t>
  </si>
  <si>
    <t>29.</t>
  </si>
  <si>
    <t>Dobava i betoniranje u zemlji i potrebnoj glatkoj oplati armirano betonskih tribina i stepenica za prilaz terenima betonom C30/37. Stubišta su jednokraka (ukupne visine penjanja 1,5 m)</t>
  </si>
  <si>
    <t>Stepenice su širine 200 cm sa 9 stuba 27/16 cm.</t>
  </si>
  <si>
    <t>Stubišta se izvode u zemlji kao ab kose ploče debljine 20 cm s temeljnim trakama na oba kraja kraka, trake širine 30 cm i dubine 60 cm.</t>
  </si>
  <si>
    <t>Tribine profila 80/48 cm.</t>
  </si>
  <si>
    <t>30.</t>
  </si>
  <si>
    <t>Dobava i betoniranje u zemlji i potrebnoj dašćanoj oplati armirano betonskih rampi i stepenica za prilaz školi i dvorani betonom C30/37. Stubišta su jednokraka. Visine penjanja  do 1,8 m.</t>
  </si>
  <si>
    <t>Stube 32/15 cm.</t>
  </si>
  <si>
    <t>Stubišta i rampe se izvode u zemlji kao ab kose ploče debljine 20 cm s temeljnim trakama na oba kraja kraka, trake širine 30 cm i dubine 60 cm.</t>
  </si>
  <si>
    <t>31.</t>
  </si>
  <si>
    <t xml:space="preserve">Dobava i betoniranje u zemlji i potrebnoj dašćanoj oplati armirano betonskih podložnih ploča, kao podloge za staze i gospodarska dvorišta uz školu i dvoranu betonom MB30 (klasifikacijska oznaka C25/30). </t>
  </si>
  <si>
    <t>Ploče se izvode u zemlji na sloju nabijenog šljunka a debljine su 15 cm.</t>
  </si>
  <si>
    <t>Armirati mrežom konstruktivnim mrežama Q-188.</t>
  </si>
  <si>
    <t>32.</t>
  </si>
  <si>
    <t xml:space="preserve">Dobava i betoniranje u zemlji armirano betonskih podložnih ploča, kao podloge za prostor škole na otvorenom, betonom (klasifikacijska oznaka C25/30). </t>
  </si>
  <si>
    <t xml:space="preserve"> a) klasa betona C25/30</t>
  </si>
  <si>
    <t>BETONSKI I ARM. BET. RADOVI UKUPNO :</t>
  </si>
  <si>
    <t>IV</t>
  </si>
  <si>
    <t>ARMIRAČKI RADOVI</t>
  </si>
  <si>
    <t>Dobava, izrada, siječenje, savijanje, postava i vezivanje armature kvalitete B500B.</t>
  </si>
  <si>
    <t xml:space="preserve">Izvesti prema statičkom računu i nacrtima savijanja armature. </t>
  </si>
  <si>
    <t xml:space="preserve">Količine u troškovniku računate u odnosu na m3 ugrađenog betona. </t>
  </si>
  <si>
    <t>Stvarne količine će se obračunati na temelju nacrta savijanja, računajući teoretske težine.</t>
  </si>
  <si>
    <t>Obračun po kg ugradjene armature.</t>
  </si>
  <si>
    <t>Prije betoniranja nadzorni inženjer ili statičar treba pregledati montiranu armaturu i upisom u građevinski dnevnik odobriti betoniranje.</t>
  </si>
  <si>
    <t>a) B500B Rebrasta</t>
  </si>
  <si>
    <t>kg</t>
  </si>
  <si>
    <t>b) B500B Mrežasta</t>
  </si>
  <si>
    <t>ARMIRAČKI RADOVI UKUPNO:</t>
  </si>
  <si>
    <t>V</t>
  </si>
  <si>
    <t>ZIDARSKI RADOVI</t>
  </si>
  <si>
    <t xml:space="preserve">Nabava, dobava i zidanje vanjskih i unutarnjih nosivih zidova  i parapeta šupljom blok opekom (900 kg/m3) u svemu prema statičkom proračunu. </t>
  </si>
  <si>
    <t>Blokovi debljine  d=25 cm i d=29 cm</t>
  </si>
  <si>
    <t>Zidani zidovi visine 330 cm (škola), 460 cm (svlačionice) i 640 cm (dvorana).</t>
  </si>
  <si>
    <t>Zidovi zida ni u cementnom mortu MB10.</t>
  </si>
  <si>
    <t>Kategorija proizvodnje i kategorija zidanja prema statičkom proračunu.</t>
  </si>
  <si>
    <t xml:space="preserve">Laka pokretna skela uračunata je u jediničnu cijenu, uključujući sve horizontalne i vertikalne transporte. Prilikom zidanja ostaviti šliceve za prolaz instalacije. </t>
  </si>
  <si>
    <t>Uključen sav potreban rad materijal i pribor.</t>
  </si>
  <si>
    <t>Obračun po m3 izvedenog zida .</t>
  </si>
  <si>
    <t xml:space="preserve"> - blok opeka, d=25 cm </t>
  </si>
  <si>
    <t xml:space="preserve"> - blok opeka, d=29 cm </t>
  </si>
  <si>
    <t>Nabava, dobava i izrada grube i fine unutarnje žbuka  zidova od blok opeke, serklaža, nadvoja i zidova s TI.</t>
  </si>
  <si>
    <t xml:space="preserve">Prvi sloj gruba produžna vapneno cementna žbuka M-3 debljine cca 1,5 cm uz prethodni špric rijetkim cementnim mortom M-10. </t>
  </si>
  <si>
    <t>Završni sloj fina vapnena žbuka od prosijanog čistog pijeska debljine 0,5 cm.</t>
  </si>
  <si>
    <t>Ovako izvedena dvoslojna žbuka treba biti pripravna za izvedbu soboslikarskih radova ili oblaganje keramičkih pločicama. Ugradnja metalnih profila za ojačanje uglova.</t>
  </si>
  <si>
    <t xml:space="preserve">Laka pokretna skela uračunata je u cijenu. Prijelaz žbuke preko različitih podloga (beton, opeka, kombi ploča) bandažirati trakom pocinčanog rabic pletiva  širine 50 cm, što je sadržano u cijeni.     </t>
  </si>
  <si>
    <t>Obračun po m2 izveden površine.</t>
  </si>
  <si>
    <t xml:space="preserve"> - žbuka d=2 cm</t>
  </si>
  <si>
    <t xml:space="preserve">Zidarska obrada AB zidova, greda, stropova, krakova i međupodesta AB stubišta. Obrađuju se spojevi oplate , neravnine i mjesta segregiranog betona , sa brušenjem iscjedaka, krpanjem i izravnavanjem reparaturnim mortom d- priprema za soboslikarske radove. </t>
  </si>
  <si>
    <t>Obračun po m2 obrađene površine.</t>
  </si>
  <si>
    <t xml:space="preserve"> - stupovi i grede</t>
  </si>
  <si>
    <t xml:space="preserve">Zidarska pripomoć pri ugradnji fasadnih elemenata (prozori, vrata, ograde) unutarnje stolarije i bravarije i sl. </t>
  </si>
  <si>
    <t>Stavka ne obuhvaća kompletnu ugradnju, već samo pripomoć.</t>
  </si>
  <si>
    <t>al. bravarija i stolarija</t>
  </si>
  <si>
    <t>ograde</t>
  </si>
  <si>
    <t>m1</t>
  </si>
  <si>
    <t xml:space="preserve">Nabava, dobava montažnih elemenata i montaža dimnjaka tip kao "Schiedel"ili jednakovrijedan________________ . Profil dimnjaka 2x fi 200. </t>
  </si>
  <si>
    <t>Dimnjak u potpunosti izveden prema specifikaciji u Mapi VII Strojarske instalacije.</t>
  </si>
  <si>
    <t>Sastoji se od šamotne cijevi vanjskog plašta izrađenog od lakog betona i toplinske izolacije mineralne vune. Šamotne cijevi povezuju se mortom od šamota i vodenog stakla. Dimnjak ima pripadajući priključak za kotao te donja i gornja  vratašca za čišćenje prema projektu. Dimnjak završava montažnom pokrovnom bet.pločom.</t>
  </si>
  <si>
    <t>Obzidava se blok opekom 12cm. Kompletnu izvedbu dimnjaka izvesti prema uputstvima proizvođača dimnjaka, sa svim montažnim pripadajućim dijelovima, a izvođač mora biti stručno osposobljena osoba.</t>
  </si>
  <si>
    <t>U jediničnu cijenu uključen sav potreban rad, materijal i pribor.</t>
  </si>
  <si>
    <t>Visina dimnjaka 10,0 m</t>
  </si>
  <si>
    <t xml:space="preserve">Nabava, dobava i obzidavanje dimnjaka na izlasku iz krovne konstrukcije. </t>
  </si>
  <si>
    <t>Obzid izvesti punom opekom NF MO10 debljine 12 cm, produžnim mortom</t>
  </si>
  <si>
    <t xml:space="preserve">Kanal obložiti mineralnom vunom (tervol D-TP-120 ili jednakovrijedno________________ . ), debljine 3,0 cm. </t>
  </si>
  <si>
    <t xml:space="preserve">Na vrhu dimnjaka izvesti  betonsku kapu debljine 8 cm na zidanim stupićima uz grlo dimnjaka. </t>
  </si>
  <si>
    <t xml:space="preserve">Obložni zid ožbukati produžnim mortom M-5 uz predhodno nabacivanje cem.šprica 1:1. </t>
  </si>
  <si>
    <t xml:space="preserve">Žbuku fino zaribati i impregnirati "univerzal grundom" ili jednakovrijedno________________  , te pripremiti za ličenje ili nanijeti žbuku po izboru projektanta. </t>
  </si>
  <si>
    <t>Obračun po m2 obzidanog kanala sa svim fazama obrade.</t>
  </si>
  <si>
    <t>Zaštita instalacijskih cijevi produžnim mortom.</t>
  </si>
  <si>
    <t>m'</t>
  </si>
  <si>
    <t xml:space="preserve">Zidarska ugradnja raznih instalacionih ormarića u AB zidu ili zidu  od blok opeke, bez obzira na veličinu. Ugraditi cementnim mortom, M-10 i sidrima učvršćenim na ormariće. U jediničnu cijenu uključen je kompletan rad i materijal. </t>
  </si>
  <si>
    <t xml:space="preserve">Obračun po komadu stvarno ugrađenih ormarića. </t>
  </si>
  <si>
    <t>Procijenjeni broj ormarića</t>
  </si>
  <si>
    <t>Čišćenje objekta - obuhvaćeno u 5 faza:</t>
  </si>
  <si>
    <t>1) čišćenje nakon grubih gradjevinskih radova zajedno sa iznošenjem suvišnog materijala, šute, opeke i sl.</t>
  </si>
  <si>
    <t>2) čišćenje prije žbukanja i ugradbe elemenata stolarije i bravarije.</t>
  </si>
  <si>
    <t>3) čišćenje poslije izvedbe instalacija.</t>
  </si>
  <si>
    <t>4) čišćenje prije polaganja podova.</t>
  </si>
  <si>
    <t>5) definitivno čišćenje prije tehničkog prijema koje mora biti i najkvalitetnije u zadnjoj fazi (5) obuhvatiti pranje i čišćenje, stakla iznutra i izvana, vratiju, podova i opločenja, kompletno sa odvozom otpadnog materijala.</t>
  </si>
  <si>
    <t>Obračun po m2 podnih površina.</t>
  </si>
  <si>
    <t>Štemanje šliceva za elektroinstalacije, telefon i kompjuter. Obračun po m1 štemanog šlica. Šlic dimenzija 5/5 cm. Odvoz šute na gradski deponij.</t>
  </si>
  <si>
    <t>Štemanje šliceva za postavu instalacija vodovoda i kanalizacije. Šlic dimenzije 5/10 cm. Odvoz šute na gradski deponij.</t>
  </si>
  <si>
    <t>Zatvaranje utora u zidovima nakon ugradnje instalacije, a prije žbukanja i oblaganja zdiova. Krpanje izvesti u cementnom mortu.</t>
  </si>
  <si>
    <t xml:space="preserve"> - utor elektroinstalacija 5/5</t>
  </si>
  <si>
    <t xml:space="preserve"> - utor vodovoda i kanalizacije 5/10</t>
  </si>
  <si>
    <r>
      <t>Zatvaranje prodora kroz zidove nakon postave razvoda cijevi -  otvori između požarnih zona</t>
    </r>
    <r>
      <rPr>
        <b/>
        <sz val="10"/>
        <rFont val="Arial"/>
        <family val="2"/>
        <charset val="238"/>
      </rPr>
      <t xml:space="preserve"> klase vatrootpornosti 60min.</t>
    </r>
    <r>
      <rPr>
        <sz val="10"/>
        <rFont val="Arial"/>
        <family val="2"/>
        <charset val="238"/>
      </rPr>
      <t xml:space="preserve"> Otvor zatvoriti odgovarajućom protupožarnom smjesom sa odgovarajućim atestima.</t>
    </r>
  </si>
  <si>
    <t>U jediničnu cijenu uključen sav potreban rad materijal i pribor.</t>
  </si>
  <si>
    <r>
      <t xml:space="preserve">Isto kao stavka 12, samo zatvaranje prodora kroz AB stropnu ploču - otvori između požarnih zona </t>
    </r>
    <r>
      <rPr>
        <b/>
        <sz val="10"/>
        <rFont val="Arial"/>
        <family val="2"/>
        <charset val="238"/>
      </rPr>
      <t>klase vatrootpornosti 60min</t>
    </r>
    <r>
      <rPr>
        <sz val="10"/>
        <rFont val="Arial"/>
        <family val="2"/>
        <charset val="238"/>
      </rPr>
      <t>. Otvor zatvoriti odgovarajućom protupožarnom smjesom sa odgovarajućim atestima.</t>
    </r>
  </si>
  <si>
    <t>Krpanje žbuke nakon izvedbe svih obrtničko - instalacijskih radova.</t>
  </si>
  <si>
    <t>Obračun 5% vrijednosti svih žbuka unutar objekta.</t>
  </si>
  <si>
    <t>Razna zidarska pripomoć i poslovi koji se ne mogu normirati.</t>
  </si>
  <si>
    <t>NKV</t>
  </si>
  <si>
    <t>PKV</t>
  </si>
  <si>
    <t>VKV</t>
  </si>
  <si>
    <t>ZIDARSKI RADOVI UKUPNO:</t>
  </si>
  <si>
    <t>VI</t>
  </si>
  <si>
    <t>IZOLATERSKI RADOVI</t>
  </si>
  <si>
    <t xml:space="preserve">Nabava, dobava i izrada horizontalne hidroizolacije arm.bet. zidova, stupova i vert. serklaža sa polimer cementnim premazom.  </t>
  </si>
  <si>
    <t>Sve izvesti prema uputi proizvođača. U cijenu uključen kompletan rad i materijal.</t>
  </si>
  <si>
    <t>Obračun po m2 izvedene izolacije.</t>
  </si>
  <si>
    <t>Nabava, dobava i izvedba horizontalne hidroizolacije u konstrukciji poda na tlu. Obavezna je izvedba holkera i sokla visine 10 cm.</t>
  </si>
  <si>
    <t>Izvodi se iz sintetičke membrane na bazi PVC, UV nestabilna, debljine d=2,0 mm, tip SIKAPLAN WP 1100-15HL, proizvođača SIKA AG ili jednakovrijedno___________________________.</t>
  </si>
  <si>
    <t>Nabava, dobava i polaganje tvrdih ploča ekspandiranog polistirena EPS 100 (20 kg/m3, d=8 cm) i ekspandiranog polistirena EPS-T (12kg/m3) debljine d=3 cm kao toplinske izolacije podova na tlu. Uključivo sloj polietilenske folije kao zaštite polistirena.</t>
  </si>
  <si>
    <t>Na podovima na tlu grijanih podnim grijanjem postavljaju se ploče s isturenim utorima za cijevi podnog grijanja te čepasta polietilenska folija kao zaštite polistirena</t>
  </si>
  <si>
    <t>U stavku uključen kompletan rad i materijal. Obračun po m2 izvedene izolacije. Unutar stavke potrebno je predvidjeti eventualna izravnavanja ploče radi boljeg nalijeganja izolacije.</t>
  </si>
  <si>
    <t xml:space="preserve"> - ekspandirani polistiren - EPS-T d=3cm i pe folija</t>
  </si>
  <si>
    <t xml:space="preserve"> - ekspandirani polistiren - EPS-100 d=6 cm</t>
  </si>
  <si>
    <t xml:space="preserve"> - ekspandirani polistiren/polistirol s isturenim    utorima za cijevi podnog grijanja, d=3 cm</t>
  </si>
  <si>
    <t xml:space="preserve"> - čepasta PE folija (1000 kg/m3)</t>
  </si>
  <si>
    <t>Nabava,dobava i izvedba jednoslojne HI mokrih prostorija kata.</t>
  </si>
  <si>
    <t xml:space="preserve">Hidroizolacije se izvodi proizvodom kao Mapelastic (Mapei) ili jednakovrijedno____________________. </t>
  </si>
  <si>
    <t>Izvodi se po cijeloj površini poda prostorije, na podlozi od arm. cementnog estriha kao dijela plivajuće podne konstrukcije u padu prema sifonu ili podnoj rešetki.</t>
  </si>
  <si>
    <t xml:space="preserve">Hi se izvodi u ukupno 3 sloja, svaki sloj deb. cca. 2,0 mm, s mrežicom (Mapeband traka ili jednakovrijedno____________________). Nakon nanošenja prvog sloja ugraditi Mapeband traku ili jednakovrijedno____________________)., kutne elemente i manžete, trake međusobno ljepljene odgovarajućim ljepilom (sve u cijeni). Nakon toga se izvode još 2 sloja HI, slojevi izvedeni okomito na prethodni sloj. Uključivo izvedbu holkela visine 15 cm u razvijenoj površini. </t>
  </si>
  <si>
    <t xml:space="preserve">Kompletna izvedba i materijali u svemu po tehnologiji proizvođača. </t>
  </si>
  <si>
    <t>Uključivo obrada spojeva ploha zidova i podova međusobno te obrada oko slivnika.</t>
  </si>
  <si>
    <t>U jediničnu cijenu uključen je sav potreban rad materijal i pribor, do pune gotovosti površine poda i zidova za oblaganje keramičkim pločicama.</t>
  </si>
  <si>
    <t>Obračun po m2.</t>
  </si>
  <si>
    <t>Nabava,dobava i polaganje tvrdih ploča ekspandiranog elastificiranog polistirena d=2 cm kao plivajućeg poda na podu međukatne konstrukcije i podesta stubišta.</t>
  </si>
  <si>
    <t xml:space="preserve">Podizanje uz rubove zidova u debljini 1 cm. </t>
  </si>
  <si>
    <t xml:space="preserve">Uključivo sloj polietilenske folije kao zaštite polistirena. </t>
  </si>
  <si>
    <t>Ploče se polažu na  armirano-betonsku ploču ili na sloj hidroizolacije u sanitarijama.</t>
  </si>
  <si>
    <t>Unutar stavke potrebno je predvidjeti eventualna izravnavanja ploče radi boljeg nalijeganja izolacije.</t>
  </si>
  <si>
    <t xml:space="preserve"> - elastificirani ekspandirani polistiren d=2x1 cm i pe folija&gt;250g/m2</t>
  </si>
  <si>
    <t>Nabava, dobava i izvedba višeslojne vertikalne HI na podnožju AB pročeljnog zida ("sokl"). Visina sokla je 40cm iznad kote terena.</t>
  </si>
  <si>
    <t>Izvodi se jednim hladnim bitumenskim prednamazom, prvom bitumenskom trakom (bitufix GV4 ili jednakovrijedno____________________) te završnom elastomernom HI trakom za zavarivanje (flex bitufix GV4 ili jednakovrijedno____________________). Trake se zavaruju potpuno na uzdužnim i poprečnim preklopima (min. 10 cm), a punktirano (30-50%) na površini. Sve izvesti prema uputi proizvođača HI. Uključen kompletan rad, materijal i pribor.</t>
  </si>
  <si>
    <t xml:space="preserve">Nabava,dobava i polaganje tvrdih kombi ploča na zidove od blok opeke koje je potrebno zvučno izolirati. </t>
  </si>
  <si>
    <t xml:space="preserve">Troslojna kombi ploča s jezgrom iz mineralne vune s okomito položenim vlaknima, </t>
  </si>
  <si>
    <t>obostarno obložena drvenom vunom (0,75+3,5+0,75cm) debljine 5 cm.</t>
  </si>
  <si>
    <t>Ploče se postavljaju  prema naputku proizvođača, no ne smiju se lijepiti na zid niti ugrađivati u izgubljenoj opati, nego se na zid pričvršćuju s pričvrsnicama s čeličnim klinom.</t>
  </si>
  <si>
    <t>U stavku uključen kompletan rad, materijal i pribor.</t>
  </si>
  <si>
    <t xml:space="preserve"> a)  kombi ploče 5 cm</t>
  </si>
  <si>
    <t>Nabava, dobava i ugradnja izolacije zidova od blok opeke s unutarnje strane negrijanih prostorija postavom meke kamene vune debljine 5 cm.</t>
  </si>
  <si>
    <t>Ploče se postavljaju između nosača gk obloge - što je posebno obračunato.</t>
  </si>
  <si>
    <t>Nabava, dobava i postava izolacije unutar dilatacijskog zida.</t>
  </si>
  <si>
    <t>Izolacija se izvodi od ekspandiranog elastificiranog polistirena (EPS-T) (12 kg/m3) d=5 i d=10 cm.</t>
  </si>
  <si>
    <t xml:space="preserve"> d=10 cm</t>
  </si>
  <si>
    <t xml:space="preserve"> d= 5 cm</t>
  </si>
  <si>
    <t>Nabava, dobava i postava toplinske izolacije unutarnje strane nadozida ravnog krova.</t>
  </si>
  <si>
    <t>Izolacija se izvodi ekstrudiranom polistirenskom pjenom (XPS), d=8 cm</t>
  </si>
  <si>
    <t>Obračun po m2 izvedene TI.</t>
  </si>
  <si>
    <t>Nabava, dobava i postava toplinske izolacije 'sokla' objekta u visini 40-70 cm pri tlu vanjskih zidova.</t>
  </si>
  <si>
    <t>Izolacija se izvodi od ekstrudirane polistirenske pjene (XPS), d=8 cm.</t>
  </si>
  <si>
    <t xml:space="preserve"> - ekstrudirani polistiren (XPS), d= 8cm</t>
  </si>
  <si>
    <t xml:space="preserve">Nabava, dobava i izvedba slojeva hidroizolacije ravnog neprohodnog krova PVC hidroizolacijskom trakom za zavarivanje ukupne debljine 2.2 mm,  tip kao "Alwitra"ili jednakovrijedan_____________________________ na predhodno pripremljenoj podlozi. </t>
  </si>
  <si>
    <t>Izolacija UV stabilna.</t>
  </si>
  <si>
    <t>HI se izvodi preko prethodno izvedenih slojeva u padu 1% i  uzdiže se uz vijenac krova.</t>
  </si>
  <si>
    <t xml:space="preserve">U cijeni su uračunati i opšavi prodora cijevi za oborinsku odvodnju dim cca 15x15 cm te svi završni spojevi. </t>
  </si>
  <si>
    <t>Sve izvesti prema uputi proizvođača.</t>
  </si>
  <si>
    <t>U cijenu uključen kompletan rad materijal i pribor.</t>
  </si>
  <si>
    <t>Obračun po m2 izvedene HI.</t>
  </si>
  <si>
    <t xml:space="preserve"> a)  PVC hidroizolacijska traka debljine 2,2 mm</t>
  </si>
  <si>
    <t xml:space="preserve">Nabava, dobava i polaganje toplinske izolacije ravnog krova građevine. </t>
  </si>
  <si>
    <t xml:space="preserve">Izolacija se izvodi pločama EPS-100 (20kg/m3) ukupne debljine 22 cm. </t>
  </si>
  <si>
    <t xml:space="preserve">Nabava, dobava i postava parne brana ravnog krova ukupne debljine 0.5 cm </t>
  </si>
  <si>
    <t>Sastoji se od bitumenske traka za zavarivanje u jednom sloju s uloškom od Al folije debljine 0.2 mm.</t>
  </si>
  <si>
    <t xml:space="preserve">Nabava, dobava i ugradba toplinske izolacije raznih sitnih dijelova konstrukcija prema detaljima. </t>
  </si>
  <si>
    <t xml:space="preserve">Radi se o manjim dijelovima različitih dimenzija i debljina. </t>
  </si>
  <si>
    <t xml:space="preserve">Predviđa se upotreba ploča mineralne vune. </t>
  </si>
  <si>
    <t>Obračun po m2 izvedene izolacije</t>
  </si>
  <si>
    <t>Nabava, dobava i izrada hidroizolacije zidova u prostorima tuševa visine 220 cm s elastičnom polimercementnom hidroizolacijom debljine 2 mm.</t>
  </si>
  <si>
    <t xml:space="preserve">Cijena uključuje i dobavu tipske elastično spojene trake na sudaru zidova i podova               </t>
  </si>
  <si>
    <t>IZOLATERSKI RADOVI UKUPNO:</t>
  </si>
  <si>
    <t>VII</t>
  </si>
  <si>
    <t xml:space="preserve"> KROVOPOKRIVAČKI RADOVI </t>
  </si>
  <si>
    <t>Izrada radioničke i tehnološke dokumentacije krovne konstrukcije.</t>
  </si>
  <si>
    <t>Izvođač radova je dužan izrađene radioničke nacrte dostaviti na ovjeru projektantu i revidentu konstrukcije koji je tražo na pregled radioničku dokumentaciju, te usuglasiti sve detalje, a tek nakon toga elementi se mogu dati na izradu.</t>
  </si>
  <si>
    <t>Obveza je izvođača i izrada te ovjera plana montaže. Posebnu pozornost treba posvetiti stabilnosti nosača u fazi montaže.</t>
  </si>
  <si>
    <t>Radionička dokumentacija</t>
  </si>
  <si>
    <t>Dobava i montaža visokovalnog kompozitnog termoizolacijskog panela tip kao Kingspan ili jednakovrijedno_________________________</t>
  </si>
  <si>
    <r>
      <rPr>
        <b/>
        <sz val="10"/>
        <color indexed="8"/>
        <rFont val="Arial"/>
        <family val="2"/>
        <charset val="238"/>
      </rPr>
      <t>Kriteriji za ocjenu jednakovrijednosti</t>
    </r>
    <r>
      <rPr>
        <sz val="10"/>
        <color indexed="8"/>
        <rFont val="Arial"/>
        <family val="2"/>
        <charset val="238"/>
      </rPr>
      <t>:Panel sastavljen od visokovalnog unutarnjeg lima debljine 0,9 mm i tvornički aplicirane PVC hidroizolacijske membrane debljine 1,2 mm, lim kvalitete S350, pocinčan 275 g/m2 po normi EN10326:2004.</t>
    </r>
  </si>
  <si>
    <t>Koeficijent prolaska topline U = 0,19 W/m2K.</t>
  </si>
  <si>
    <t>Izolacijska jezgra kao negorivi "Isophenic FIRESafe" ili jednakovrijedno_________________________, na tanjem dijelu debljine 200 mm.</t>
  </si>
  <si>
    <t>Obavezna primjena vijaka kao "EJOT JT2 - 2 - 6,5x50" ili "EJOT Opticore JT2 - 2 - 6,3x45 TS Climadur" ili jednakovrijedno_________________________,minimalnog prodora 50mm dubine u nosače. Pridržavati se svih propisanih uputa za montažu od strane proizvođača.</t>
  </si>
  <si>
    <t>Na bočnom spoju tvornički aplicirana antikondenzacijska traka od standardne PE mase</t>
  </si>
  <si>
    <t>Boja lima panela po izboru projektanta.</t>
  </si>
  <si>
    <t>Priložiti certifikat vatrootpornosti EI-30 za panel, te certifikat svih tehničkih karakteristika panela.</t>
  </si>
  <si>
    <t>Priložiti garanciju na vatrootpornost, statiku i termičku izolaciju u trajanju od 25 godina.</t>
  </si>
  <si>
    <t>Panel isporučiti s obje strane zaštićen sa PVC folijom, koja se u montaži odstranjuje.</t>
  </si>
  <si>
    <t>U stavku uključen sav spojni i pričvrsni materijal, EPDM brtve, kalote i podlošci.</t>
  </si>
  <si>
    <t xml:space="preserve">U stavku uključiti svu potrebnu opšavnu limariju, dodatna potrebna varenja hidroizolacijske </t>
  </si>
  <si>
    <t>membrane.</t>
  </si>
  <si>
    <t>Ako je opis koje stavke izvođaču nejasan treba pravovremeno, prije predaje ponude, tražiti objašnjenje od projektanta. Eventualne izmjene materijala, te načina izvedbe tokom gradnje moraju se izvršiti isključivo pismenim odgovorom s projektantom i nadzornim organom.</t>
  </si>
  <si>
    <t>Sve veće radnje koje neće biti na taj način utvrđivane, neće se priznati u obračun.</t>
  </si>
  <si>
    <t xml:space="preserve">Izvođač je dužan prije izrade limarije uzeti sve izmjere u naravi, a također je dužan prije početka montaže ispitati sve dijelove gdje se imaju izvesti limarski radovi, </t>
  </si>
  <si>
    <t>te na eventualnu neispravnost istih upozoriti nadzorni organ, jer će se u protivnom naknadni popravci izvršiti na račun izvođača limarskih radova</t>
  </si>
  <si>
    <t xml:space="preserve">Način izvedbe i ugradbe, te obračun u svemu prema postojećim normama za izvođenje završnih radova u građevinarstvu TU-XVII, </t>
  </si>
  <si>
    <t>po jedinici mjere u troškovniku  i stvarno izvedenim količinama na gradilištu.</t>
  </si>
  <si>
    <t xml:space="preserve">U jediničnu cijenu uključen sav potreban rad, materijal, svi pričvrsni elementi, te sav rad i materijal potreban za kvalitetnu izvedbu spojeva krovnih izolacijskih panela sa obodnom armiranobetonskom konstrukcijom. </t>
  </si>
  <si>
    <r>
      <t xml:space="preserve">Proizvođač lima odnosno izvoditelj radova mora prije izvedbe dostaviti dokaz nosivosti panela na nosačima na rasponu jednakom rasteru pordožnica. Lim mora prenijeti opterećenja vlastitom težinom, snijegom i vjetrom. Također moraju biti dostavljeni detalji spoja pokrova na drvene podrožnice. Navedeni </t>
    </r>
    <r>
      <rPr>
        <b/>
        <sz val="10"/>
        <rFont val="Arial"/>
        <family val="2"/>
        <charset val="238"/>
      </rPr>
      <t>spojevi moraju prihvatiti opterećenje od odižućeg djelovanja vjetra</t>
    </r>
    <r>
      <rPr>
        <sz val="10"/>
        <rFont val="Arial"/>
        <family val="2"/>
        <charset val="238"/>
      </rPr>
      <t>.</t>
    </r>
  </si>
  <si>
    <t>Sve navedeno uključeno u jediničnu cijenu.</t>
  </si>
  <si>
    <t>Nagib krovne plohe 4,5 stupnja.</t>
  </si>
  <si>
    <t>Obračun po ortogonalnoj projekciji krova.</t>
  </si>
  <si>
    <t xml:space="preserve"> KROVOPOKRIVAČKI RADOVI UKUPNO:</t>
  </si>
  <si>
    <t>VIII</t>
  </si>
  <si>
    <t xml:space="preserve">RAZNI GRAĐEVINSKI RADOVI </t>
  </si>
  <si>
    <t>Izrada, dobava i postava fasadne željezne cijevne skele  te demontaža i dovoz sa gradilišta nakon završetka radova.</t>
  </si>
  <si>
    <t>Skela se izvodi prema postojećim propisima HTZ i zaštite na radu.</t>
  </si>
  <si>
    <t>Pod - radni hodnik skele izvesti će se od mosnica. Neposredno iznad poda treba izvesti punu daščanu ogradu visine 20 cm u svrhu zaštite od padanja materijala na prolaznike. Visina ograde sa vanjske strane skele iznosi 120 cm.</t>
  </si>
  <si>
    <t>U jediničnu cijenu uključen je i zaštitni juteni ili plastični zastor kojim se mora obuhvatiti u cijelosti širina i visina radova na pročelju i dvorištu kako bi se spriječilo padanje žbuke i materijala na javnu prometnu površinu i u dvorište i kako bi se radovi na uređenju zaštitili od izravnih utjecaja sunčevih zraka.</t>
  </si>
  <si>
    <t>Posebnu pažnju treba obratiti na samu izvedbu fasadne skele.</t>
  </si>
  <si>
    <t>Sidrenjem u objekt skela se mora osigurati od prevrtanja,  a isto tako skelu je potrebno uzemljiti i osigurati od udara groma.</t>
  </si>
  <si>
    <t>Skelu treba izvesti sa svim potrebnim ukručenjima uz propisnu signalizaciju obavještajnim pločama sa svjetiljkama narančaste boje od sumraka do svanuća, a prema odobrenju nadležnih organa i nadzornog inženjera.</t>
  </si>
  <si>
    <t>Isto tako treba predvidjeti pomične željezne penjalice za vršenje nadzora nad izvođenjem radova i za vertikalnu komunikaciju.</t>
  </si>
  <si>
    <t>Obračun se vrši po m2 vertikalne projekcije:</t>
  </si>
  <si>
    <t xml:space="preserve"> - fasadna cijevna skela</t>
  </si>
  <si>
    <t>Dobava,montaža i demontaža cijevne skele u voznom oknu dizala za montažu dizala , a prema detaljnom nacrtu isporučioca opreme.</t>
  </si>
  <si>
    <t xml:space="preserve">Dobava i ugradnja tipskih dilatacijskih profila iz eloksiranog ili plastificiranog aluminija u tonu po izboru projektanta, na dilatacijskim reškama u građevini. Dilatacijske reške su širine 10 cm. </t>
  </si>
  <si>
    <t>Tipski dilatacijski profili ugrađuju se vertikalno na dilatacijskim spojevima zidova, te horizontalno na podu. Verikalni dilatacijski profili ugrađuju se u vanjskom i unutarnjem prostoru građevine.</t>
  </si>
  <si>
    <t>U jediničnu cijenu uključen je sav potrebanrad materijal i pribor, te sav potreban spojni i pričvrsni materijal.</t>
  </si>
  <si>
    <r>
      <t>Obračun po m</t>
    </r>
    <r>
      <rPr>
        <vertAlign val="superscript"/>
        <sz val="10"/>
        <rFont val="Arial"/>
        <family val="2"/>
        <charset val="238"/>
      </rPr>
      <t>1</t>
    </r>
    <r>
      <rPr>
        <sz val="10"/>
        <rFont val="Arial"/>
        <family val="2"/>
        <charset val="238"/>
      </rPr>
      <t>ugrađenih vertikalnih i horizontalnih  dilatacijskih profila.</t>
    </r>
  </si>
  <si>
    <t xml:space="preserve"> - vertikalni dilatacijski al. profili za zidove u vanjskom prostoru</t>
  </si>
  <si>
    <t xml:space="preserve"> - vertikalni i horizontalni dilatacijski al. profili za zidove u unutarnjem prostoru</t>
  </si>
  <si>
    <t xml:space="preserve"> - horizontalni dilatacijski al. profili u podu</t>
  </si>
  <si>
    <t>Dobava i razastiranje prosijanog šljunka na neprohodnom ravnom krovu krupnoće od 8-16, razastire se u sloju od 6 cm</t>
  </si>
  <si>
    <t>Iskolčenje objekta, te izrada elaborata iskolčenja. Ove radove može izvesti samo ovlašteni geodetski ured.</t>
  </si>
  <si>
    <t>Geodetsko snimanje izvedenog stanja novog objekta, te upis svega u katastar.</t>
  </si>
  <si>
    <t>Zidarska i težačka ispomoć kod izvođenja obrtničkih i instalaterskih radova, a koja se odnosi na: prijenos težih elemenata, štemanja otvora za prodor instalacija i njihova krpanja, zidarska ugradnja bravarskih i stolarskih radova. Ove ispomoći izvođač je dužan registrirati u građ.dnevniku u obliku utrošenih režijskih sati na teret investitora.</t>
  </si>
  <si>
    <t>zidar V. grupe</t>
  </si>
  <si>
    <t>sat</t>
  </si>
  <si>
    <t>radnik II. grupe</t>
  </si>
  <si>
    <t>RAZNI GRAĐEVINSKI RADOVI UKUPNO:</t>
  </si>
  <si>
    <t>A/</t>
  </si>
  <si>
    <t>REKAPITULACIJA GRAĐEVINSKIH RADOVA :</t>
  </si>
  <si>
    <t>BETONSKI I ARMIRANO BETONSKI RADOVI</t>
  </si>
  <si>
    <t>TESARSKI I KROVOPOKRIVAČKI RADOVI</t>
  </si>
  <si>
    <t>RAZNI GRAĐEVINSKI RADOVI</t>
  </si>
  <si>
    <t>GRAĐEVINSKI RADOVI UKUPNO :</t>
  </si>
  <si>
    <t>B/</t>
  </si>
  <si>
    <t>OBRTNIČKI RADOVI</t>
  </si>
  <si>
    <t>Posebna napomena za stolarske i bravarske radove :</t>
  </si>
  <si>
    <t>Jedinična cijena stavaka treba sadržavati sve radove do potpune gotovosti elemenata kao:</t>
  </si>
  <si>
    <t>izrada radioničkih nacrta</t>
  </si>
  <si>
    <t>izrada elemenata prema shemi i mjerama</t>
  </si>
  <si>
    <t>ličenje</t>
  </si>
  <si>
    <t>ostalo bojanje i lakiranje</t>
  </si>
  <si>
    <t>oblaganje</t>
  </si>
  <si>
    <t>ustakljenje</t>
  </si>
  <si>
    <t>potreban okov i sav pribor za montažu i suhu ugradnju</t>
  </si>
  <si>
    <t>postava stolarije i bravarije</t>
  </si>
  <si>
    <t>postava eslinger roleta</t>
  </si>
  <si>
    <t>postava i ugradnja vrata između prostora sa različitom visinom poda</t>
  </si>
  <si>
    <t>željezni kutni profil kao prag</t>
  </si>
  <si>
    <t xml:space="preserve">Izvođač radova je dužan izrađene radioničke nacrte dostaviti na ovjeru projektantu, te usuglasiti sve detalje, a tek nakon toga elementi se mogu dati na izradu. </t>
  </si>
  <si>
    <t>Prema građevinskim nacrtima odrediti broj desnih i lijevih vrata.</t>
  </si>
  <si>
    <t>Svi otovri moraju biti u potpunosti izvedeni prema  zahtjevima iz fizike zgrade (Mapa V)</t>
  </si>
  <si>
    <t>Ostakljenje dvostrukim  IZO staklom: 4+16+6 mm</t>
  </si>
  <si>
    <t>Prozore treba zrakotijesno brtviti.</t>
  </si>
  <si>
    <t xml:space="preserve">Sve vatrootporne stavke izvesti kao tipske vatrootporne stavke, potrebne vatrootpornosti prema projektu. </t>
  </si>
  <si>
    <t>Kod svih prozora, u jediničnu cijenu stavke, uključena je i dobava  izvedba i ugradba unutarnjih klupčica Kerock ili slično u tonu kao prozori. Sve izvesti prema detalju i u dogovoru s projektantom.</t>
  </si>
  <si>
    <t>LIMARSKI I   RADOVI</t>
  </si>
  <si>
    <t xml:space="preserve">Nabava, dobava materijala, izrada i montaža limenog opšava gornjeg završetka ruba krova ('atika'), opšava gornjeg ruba bočnih"jedara" i opšava nadstrešnice iznad ulaza.  </t>
  </si>
  <si>
    <r>
      <t xml:space="preserve">Izvesti aluminijskim  plastificiranim limom debljine 0.50 mm u boji u boji fasadnih panela, razvijene </t>
    </r>
    <r>
      <rPr>
        <sz val="10"/>
        <rFont val="Arial"/>
        <family val="2"/>
        <charset val="238"/>
      </rPr>
      <t>širine do 80 cm</t>
    </r>
    <r>
      <rPr>
        <sz val="10"/>
        <color indexed="14"/>
        <rFont val="Arial"/>
        <family val="2"/>
        <charset val="238"/>
      </rPr>
      <t xml:space="preserve"> </t>
    </r>
    <r>
      <rPr>
        <sz val="10"/>
        <rFont val="Arial"/>
        <family val="2"/>
        <charset val="238"/>
      </rPr>
      <t>s podložnom ljepenkom koja je uključena u cijenu.</t>
    </r>
  </si>
  <si>
    <t>Uključivo sva pričvršćenja i osiguranja (slijepe zakovice, kniping vici).</t>
  </si>
  <si>
    <t>Kompletan rad i materijal. Izvesti prema detaljnom nacrtu i u dogovoru s projektantom.</t>
  </si>
  <si>
    <t>Obračun po m' postavljenog lima</t>
  </si>
  <si>
    <t>Nabava, dobava materijala, izrada i montaža pravokutnog, ležećeg žlijeba dim 15x15 cm, razvijene širine do 55 cm u boji po izboru projektanta.</t>
  </si>
  <si>
    <t>Izvesti od  Al plastificiranog lima debljine 0.75 mm. Žlijeb fiksirati na kuke za pad iz Al lima dim. 30x4 mm.</t>
  </si>
  <si>
    <t xml:space="preserve">Cijenom je obuhvaćen kompletan rad, materijal zajedno sa svim fazonskim komadima za priključak na vertikalnu odvodnu cijev. </t>
  </si>
  <si>
    <t xml:space="preserve">Izvesti prema detaljnom nacrtu i u dogovoru s projektantom. </t>
  </si>
  <si>
    <t>Obračun po m1 kompletno izvedenog žlijeba.</t>
  </si>
  <si>
    <t xml:space="preserve"> - žljeb dim. 15x15 cm</t>
  </si>
  <si>
    <t>Nabava, dobava materijala, izrada i montaža limenog  opšava na spoju horizontalnog žlijeba i pokrova krova.</t>
  </si>
  <si>
    <t xml:space="preserve">Izvesti Al plstificiranim limom debljine 0.75 mm razvijene širine do 40 cm s podložnom ljepenkom, prema detaljnom nacrtu i u dogovoru s projektantom. </t>
  </si>
  <si>
    <t>Lim u boji po izboru projektanta.</t>
  </si>
  <si>
    <t xml:space="preserve">Obračun po m1 kompletno izvedenog opšava. </t>
  </si>
  <si>
    <t xml:space="preserve">Nabava, dobava materijala, izrada i namještanje limenih prozorskih klupčica. </t>
  </si>
  <si>
    <t>Klupčice izraditi od aluminijskog plastificiranog lima, razvijene širine do 40 cm, u boji po izboru projektanta.</t>
  </si>
  <si>
    <t xml:space="preserve">Klupčice se postavljaju na ranije položen sloj TI. </t>
  </si>
  <si>
    <t xml:space="preserve">Uključena postava gornje okapnice otvora i krajnjih opšava te svih pričvršćenja i osiguranja. </t>
  </si>
  <si>
    <t xml:space="preserve">Izvesti prema detaljnom nacrtu i u dogovoru s projektantom. U stavku uključen kompletan rad, materijal i pribor. </t>
  </si>
  <si>
    <t>Obračun po m' klupčica.</t>
  </si>
  <si>
    <t>Nabava, dobava materijala, izrada i namještenje opšava oko dimnjaka i svih prodora na krovu objekta. Izvesti al. limom debljine 0.70 mm r.š. do 75 cm s podložnom krovnom ljepenkom. Sve spojeve brtviti trajnoelastičnim kitom i lemiti. Kompletan rad, materijal. Izvesti prema detaljnom nacrtu i u dogovoru s projekantom.</t>
  </si>
  <si>
    <t>Obračun po m' izvedenog opšava.</t>
  </si>
  <si>
    <t>Nabava, izrada i dobava aluminijskog lima za razne opšave. Izvesti Al plastificiranim limom debljine 0.5 mm u boji po izboru projektanta, razvijene širine do 70 cm. Uključivo sva pričvršćenja i osiguranja.</t>
  </si>
  <si>
    <t>LIMARSKI I  RADOVI UKUPNO:</t>
  </si>
  <si>
    <t>ALUMINIJSKA BRAVARIJA</t>
  </si>
  <si>
    <t>Izvođač al.radova dužan je izraditi projektnu 
dokumentaciju sa izvedbenim shemama i svim 
detaljima ugradbe,koja se dotsavlja projektantu na ovjeru</t>
  </si>
  <si>
    <t>Izradi radioničke dokumentacije na osnovu koje se izrađuju i montiraju al.stijene moguće je pristupiti samo po ovjerenim shemama.</t>
  </si>
  <si>
    <t>Izvođač je obavezan definirati potrebu izvedbe dodatne potkonstrukcije od čeličnih ili jansen profila zbog dimenzija pojedinih stijena.</t>
  </si>
  <si>
    <t>Proračun i potkonstrukcija uključeni u jediničnu cijenu stavke.</t>
  </si>
  <si>
    <t>Izrada, dobava i ugradnja višedijelne unutarnje aluminijske ostakljene stijene.</t>
  </si>
  <si>
    <t xml:space="preserve">Suha ugradnja između AB stupova u vjetrobranu glavnog ulaza. </t>
  </si>
  <si>
    <t>Ugradba u građevinski otvor 297/365 cm.</t>
  </si>
  <si>
    <t xml:space="preserve">Osnovna konstrukcija iz aluminijskih profila, završno obrađenih plastificiranjem u tonu po izboru projektanta, d=7 cm. </t>
  </si>
  <si>
    <t>Profil u donjoj zoni visine 30 cm, prema shemi.</t>
  </si>
  <si>
    <t>Stijena se sastoji od 12 fiksnih i jednog kliznog polja.</t>
  </si>
  <si>
    <t>U cijenu uključen mehanizam za klizanje kliznog polja.</t>
  </si>
  <si>
    <t xml:space="preserve">Ostakljene polja do visine 215 cm dvoslojnim lamistal staklom 44.2 </t>
  </si>
  <si>
    <t>Ugradba između stijena 1a i 1c.</t>
  </si>
  <si>
    <t>Stijena čini cjelinu sa stijenama opisanim i obračunatim u shemama 1a i 1c.</t>
  </si>
  <si>
    <t>Raspored polja i njihove dimenzije prema shemi.</t>
  </si>
  <si>
    <t>Sve izvesti prema shemi i izmjeri u naravi.</t>
  </si>
  <si>
    <r>
      <rPr>
        <sz val="10"/>
        <rFont val="Arial"/>
        <family val="2"/>
        <charset val="238"/>
      </rPr>
      <t xml:space="preserve"> - aluminijska bravarija:</t>
    </r>
    <r>
      <rPr>
        <b/>
        <sz val="10"/>
        <rFont val="Arial"/>
        <family val="2"/>
        <charset val="238"/>
      </rPr>
      <t xml:space="preserve"> shema 1b</t>
    </r>
  </si>
  <si>
    <t>Izrada, dobava i ugradnja višedijelne unutarnje aluminijske ostakljene stijene s jednokrilnim ostakljenim zaokretnim vratima.</t>
  </si>
  <si>
    <t>Vratno krilo i fiksna polja do visine 215 cm ostakljena dvoslojnim lamistal staklom 44.2</t>
  </si>
  <si>
    <t>Ugradba u građevinski otvor 275/345 cm.</t>
  </si>
  <si>
    <t>Svijetla dimenzija otvora (vrata) 70/233 cm.</t>
  </si>
  <si>
    <t>Svi aluminijski profili plastificirani u boji po izboru projektanta.</t>
  </si>
  <si>
    <t xml:space="preserve">U jediničnu cijenu uključen sav rad, materijal i pribor, sav pripadajući okov za vrata </t>
  </si>
  <si>
    <t xml:space="preserve">(brava, spojnice, kvake i rozete od nehrđajućeg čelika, cilindar, odbojnik za vrata),do pune funkcionalnosti vrata. </t>
  </si>
  <si>
    <t>Kvake odabrati u dogovoru s projektantom.</t>
  </si>
  <si>
    <t>Stijena čini cjelinu sa stijenom opisanom i obračunatom u 1a i 1b.</t>
  </si>
  <si>
    <r>
      <rPr>
        <sz val="10"/>
        <rFont val="Arial"/>
        <family val="2"/>
        <charset val="238"/>
      </rPr>
      <t xml:space="preserve"> - aluminijska bravarija:</t>
    </r>
    <r>
      <rPr>
        <b/>
        <sz val="10"/>
        <rFont val="Arial"/>
        <family val="2"/>
        <charset val="238"/>
      </rPr>
      <t xml:space="preserve"> shema 1c</t>
    </r>
  </si>
  <si>
    <t>Izrada, dobava i ugradnja višedijelne unutarnje aluminijske ostakljene stijene s dvokrilnim ostakljenim zaokretnim vratima.</t>
  </si>
  <si>
    <t>Ugradba u građevinski otvor 570/345 cm.</t>
  </si>
  <si>
    <t>Svijetla dimenzija vratnih krila 4x 100/233 cm.</t>
  </si>
  <si>
    <t xml:space="preserve">U jediničnu cijenu uključen kompletan kvalitetan okov za izlaz za nuždu i panik pritisnom letvom s unutarnje strane krila proizvođača G-U ili jednakovrijedno______________________________ u svemu prema normi EN1125. </t>
  </si>
  <si>
    <t xml:space="preserve">(brava, spojnice, kvake i rozete od nehrđajućeg čelika, cilindar, odbojnik za vrata), </t>
  </si>
  <si>
    <t>do pune funkcionalnosti vrata. Kvake odabrati u dogovoru s projektantom.</t>
  </si>
  <si>
    <r>
      <rPr>
        <sz val="10"/>
        <rFont val="Arial"/>
        <family val="2"/>
        <charset val="238"/>
      </rPr>
      <t xml:space="preserve"> - aluminijska bravarija:</t>
    </r>
    <r>
      <rPr>
        <b/>
        <sz val="10"/>
        <rFont val="Arial"/>
        <family val="2"/>
        <charset val="238"/>
      </rPr>
      <t xml:space="preserve"> shema 1d</t>
    </r>
  </si>
  <si>
    <t xml:space="preserve">Suha ugradnja između AB stupova u PVN-u. </t>
  </si>
  <si>
    <t xml:space="preserve">Osnovna konstrukcija iz aluminijskih profila, završno obrađenih plastificiranjem u tonu po izboru projektanta, d=5 cm. </t>
  </si>
  <si>
    <t>Ugradba u građevinski otvor 275/365 cm.</t>
  </si>
  <si>
    <r>
      <rPr>
        <sz val="10"/>
        <rFont val="Arial"/>
        <family val="2"/>
        <charset val="238"/>
      </rPr>
      <t xml:space="preserve"> - aluminijska bravarija:</t>
    </r>
    <r>
      <rPr>
        <b/>
        <sz val="10"/>
        <rFont val="Arial"/>
        <family val="2"/>
        <charset val="238"/>
      </rPr>
      <t xml:space="preserve"> shema 1e</t>
    </r>
  </si>
  <si>
    <t>Ugradba u građevinski otvor 217/365 cm.</t>
  </si>
  <si>
    <t xml:space="preserve">Suha ugradnja između AB stupova u vjetrobranu glavnog ulaza/BIC-u. </t>
  </si>
  <si>
    <r>
      <rPr>
        <sz val="10"/>
        <rFont val="Arial"/>
        <family val="2"/>
        <charset val="238"/>
      </rPr>
      <t xml:space="preserve"> - aluminijska bravarija:</t>
    </r>
    <r>
      <rPr>
        <b/>
        <sz val="10"/>
        <rFont val="Arial"/>
        <family val="2"/>
        <charset val="238"/>
      </rPr>
      <t xml:space="preserve"> shema 1f</t>
    </r>
  </si>
  <si>
    <t>Izrada, dobava i ugradnja unutarnje aluminijske ostakljene stijene koja se sastoji od dvokrilnih zaokretnih vratiju i fiksno ostakljenih bočnih polja te nadsvjetla.</t>
  </si>
  <si>
    <t xml:space="preserve">Suha ugradnja između AB stupova u prostoru PVN-a/BIC-a. </t>
  </si>
  <si>
    <t>Vratna krila i fiksna polja do visine 215 cm ostakljena dvoslojnim lamistal staklom 44.2</t>
  </si>
  <si>
    <t>Nadsvjetla (tj. gornji pojas fiksno ostakljenih polja na visini iznad vratiju) ostakljeno običnim prozirnim staklom.</t>
  </si>
  <si>
    <t>Ugradba u građevinski otvor 443/345 cm.</t>
  </si>
  <si>
    <t>Svijetla dimenzija otvora (vrata) 2x90/234 cm.</t>
  </si>
  <si>
    <r>
      <rPr>
        <sz val="10"/>
        <rFont val="Arial"/>
        <family val="2"/>
        <charset val="238"/>
      </rPr>
      <t xml:space="preserve"> - aluminijska bravarija:</t>
    </r>
    <r>
      <rPr>
        <b/>
        <sz val="10"/>
        <rFont val="Arial"/>
        <family val="2"/>
        <charset val="238"/>
      </rPr>
      <t xml:space="preserve"> shema 1g</t>
    </r>
  </si>
  <si>
    <t>Izrada, dobava i ugradnja unutarnje aluminijske ostakljene stijene koja se sastoji od dvokrilnih zaokretnih vratiju i fiksno ostakljenog nadsvjetla.</t>
  </si>
  <si>
    <t xml:space="preserve">Suha ugradnja. </t>
  </si>
  <si>
    <t xml:space="preserve">Dovratnik izvesti iz aluminijskih profila, završno obrađenih plastificiranjem u tonu po izboru projektanta, d=5 cm. </t>
  </si>
  <si>
    <t>Vratna krila ostakljeno dvoslojnim lamistal staklom 44.2</t>
  </si>
  <si>
    <t>Nadsvjetlo ostakljeno običnim prozirnim staklom.</t>
  </si>
  <si>
    <t>Ugradba u građevinski otvor 210/300 cm.</t>
  </si>
  <si>
    <t>Svijetla dimenzija otvora 2x100/239+51 cm.</t>
  </si>
  <si>
    <t>Vrata u stalno otvorenom položaju - zaustavni mehanizam uključen u cijenu.</t>
  </si>
  <si>
    <r>
      <rPr>
        <sz val="10"/>
        <rFont val="Arial"/>
        <family val="2"/>
        <charset val="238"/>
      </rPr>
      <t xml:space="preserve"> - aluminijska bravarija:</t>
    </r>
    <r>
      <rPr>
        <b/>
        <sz val="10"/>
        <rFont val="Arial"/>
        <family val="2"/>
        <charset val="238"/>
      </rPr>
      <t xml:space="preserve"> shema 2</t>
    </r>
  </si>
  <si>
    <t>Izrada, dobava i ugradnja unutarnje aluminijske ostakljene stijene koja se sastoji od dvokrilnih zaokretnih vratiju, bočnih polja i fiksno ostakljenog nadsvjetla.</t>
  </si>
  <si>
    <t>Profil u donjoj zoni visine 37cm, prema shemi.</t>
  </si>
  <si>
    <t>Gornje horizontalno polje slijepi okvir unutar spuštenog stropa, prema shemi.</t>
  </si>
  <si>
    <t>Ugradba u građevinski otvor 270/320 cm.</t>
  </si>
  <si>
    <t>Svijetla dimenzija otvora 2x90/241cm.</t>
  </si>
  <si>
    <r>
      <rPr>
        <sz val="10"/>
        <rFont val="Arial"/>
        <family val="2"/>
        <charset val="238"/>
      </rPr>
      <t xml:space="preserve"> - aluminijska bravarija:</t>
    </r>
    <r>
      <rPr>
        <b/>
        <sz val="10"/>
        <rFont val="Arial"/>
        <family val="2"/>
        <charset val="238"/>
      </rPr>
      <t xml:space="preserve"> shema 3</t>
    </r>
  </si>
  <si>
    <t xml:space="preserve">Suha ugradnja između AB stupova u blagovaonici/PVN-u. </t>
  </si>
  <si>
    <t>Profil u donjoj zoni visine 37 cm, prema shemi.</t>
  </si>
  <si>
    <t>Stijena se sastoji od 10 fiksno ostakljenih polja, donja polja do visine 215 cm ostakljena dvoslojnim lamistal staklom 44.2</t>
  </si>
  <si>
    <t>Ugradba u građevinski otvor 270/300 cm.</t>
  </si>
  <si>
    <r>
      <rPr>
        <sz val="10"/>
        <rFont val="Arial"/>
        <family val="2"/>
        <charset val="238"/>
      </rPr>
      <t xml:space="preserve"> - aluminijska bravarija:</t>
    </r>
    <r>
      <rPr>
        <b/>
        <sz val="10"/>
        <rFont val="Arial"/>
        <family val="2"/>
        <charset val="238"/>
      </rPr>
      <t xml:space="preserve"> shema 4</t>
    </r>
  </si>
  <si>
    <t>Sve kao stavka 9 osim:</t>
  </si>
  <si>
    <t>Ugradba u građevinski otvor dimenzija 290/320 cm</t>
  </si>
  <si>
    <r>
      <rPr>
        <sz val="10"/>
        <rFont val="Arial"/>
        <family val="2"/>
        <charset val="238"/>
      </rPr>
      <t xml:space="preserve"> - aluminijska bravarija:</t>
    </r>
    <r>
      <rPr>
        <b/>
        <sz val="10"/>
        <rFont val="Arial"/>
        <family val="2"/>
        <charset val="238"/>
      </rPr>
      <t xml:space="preserve"> shema 5</t>
    </r>
  </si>
  <si>
    <t>Sve kao stavka 8 osim:</t>
  </si>
  <si>
    <r>
      <rPr>
        <sz val="10"/>
        <rFont val="Arial"/>
        <family val="2"/>
        <charset val="238"/>
      </rPr>
      <t xml:space="preserve"> - aluminijska bravarija:</t>
    </r>
    <r>
      <rPr>
        <b/>
        <sz val="10"/>
        <rFont val="Arial"/>
        <family val="2"/>
        <charset val="238"/>
      </rPr>
      <t xml:space="preserve"> shema 6</t>
    </r>
  </si>
  <si>
    <t>Izrada, dobava i ugradnja aluminijskih doprozornika (bez ostakljenja) s aluminijskim rolo-om.</t>
  </si>
  <si>
    <t xml:space="preserve">Suha ugradnja u nosivi zid od blok opeke d=25cm, između blagovaonice i kuhinje. </t>
  </si>
  <si>
    <t xml:space="preserve">Doprozornik izvesti iz aluminijskih profila, završno obrađenih plastificiranjem u tonu po izboru projektanta, d=5 cm, u punoj širini nosivog zida iz AB/blok opeke d=25cm. </t>
  </si>
  <si>
    <t>Ugradba u građevinski otvor 140/125 cm.</t>
  </si>
  <si>
    <t>Svijetla dimenzija otvora 130/115 cm.</t>
  </si>
  <si>
    <r>
      <rPr>
        <sz val="10"/>
        <rFont val="Arial"/>
        <family val="2"/>
        <charset val="238"/>
      </rPr>
      <t xml:space="preserve"> - aluminijska bravarija:</t>
    </r>
    <r>
      <rPr>
        <b/>
        <sz val="10"/>
        <rFont val="Arial"/>
        <family val="2"/>
        <charset val="238"/>
      </rPr>
      <t xml:space="preserve"> shema 7</t>
    </r>
  </si>
  <si>
    <t xml:space="preserve">Izrada, dobava i ugradnja unutarnje aluminijske višedijelne ostakljene stijene koja se sastoji od dvokrilnih zaokretnih vratiju i fiksno ostakljenih bočnih polja te nadsvjetla
</t>
  </si>
  <si>
    <t>Suha ugradnja između AB stupova u prostoru ulaznog hall-a dvorane.</t>
  </si>
  <si>
    <t xml:space="preserve">Okvir izvesti iz aluminijskih profila, završno obrađenih plastificiranjem u tonu po izboru projektanta, d=7 cm. </t>
  </si>
  <si>
    <t>Gornje horizontalno polje slijepi okvir unutar spuštenog stropa, visine 50 cm, prema shemi.</t>
  </si>
  <si>
    <t>Ugradba u građevinski otvor 915/320 cm.</t>
  </si>
  <si>
    <t>Svijetla dimenzija otvora (vrata) 2x100/210 cm.</t>
  </si>
  <si>
    <t>U jediničnu cijenu uključen sav rad, materijal i pribor, sav pripadajući okov za vrata (brava, spojnice, kvake i rozete od nehrđajućeg čelika, cilindar, odbojnik za vrata), do pune funkcionalnosti vrata. Kvake odabrati u dogovoru s projektantom.</t>
  </si>
  <si>
    <t>Stijena čini cjelinu sa stijenom opisanom i obračunatom u shemi 10b.</t>
  </si>
  <si>
    <r>
      <rPr>
        <sz val="10"/>
        <rFont val="Arial"/>
        <family val="2"/>
        <charset val="238"/>
      </rPr>
      <t xml:space="preserve"> - aluminijska bravarija:</t>
    </r>
    <r>
      <rPr>
        <b/>
        <sz val="10"/>
        <rFont val="Arial"/>
        <family val="2"/>
        <charset val="238"/>
      </rPr>
      <t xml:space="preserve"> shema 10a</t>
    </r>
  </si>
  <si>
    <t>Izrada, dobava i ugradnja unutarnje aluminijske ostakljene stijene koja se sastoji od jednokrilnih zaokretnih vratiju i fiksno ostakljenih bočnih polja te nadsvjetla.</t>
  </si>
  <si>
    <t xml:space="preserve">Suha ugradnja između AB stupova u prostoru ulaznog hall-a dvorane. </t>
  </si>
  <si>
    <t>Gornje horizontalno polje slijepi okvir unutar spuštenog stropa, visine 30 cm, prema shemi.</t>
  </si>
  <si>
    <t>Ugradba u građevinski otvor 280/300 cm.</t>
  </si>
  <si>
    <t>Stijena čini cjelinu sa stijenom opisanom i obračunatom u shemi 10a.</t>
  </si>
  <si>
    <r>
      <rPr>
        <sz val="10"/>
        <rFont val="Arial"/>
        <family val="2"/>
        <charset val="238"/>
      </rPr>
      <t xml:space="preserve"> - aluminijska bravarija:</t>
    </r>
    <r>
      <rPr>
        <b/>
        <sz val="10"/>
        <rFont val="Arial"/>
        <family val="2"/>
        <charset val="238"/>
      </rPr>
      <t xml:space="preserve"> shema 10b</t>
    </r>
  </si>
  <si>
    <t>Sve kao stavka 14 osim:</t>
  </si>
  <si>
    <t>Ugradba u građevinski otvor dimenzija 260/300 cm</t>
  </si>
  <si>
    <r>
      <rPr>
        <sz val="10"/>
        <rFont val="Arial"/>
        <family val="2"/>
        <charset val="238"/>
      </rPr>
      <t xml:space="preserve"> - aluminijska bravarija:</t>
    </r>
    <r>
      <rPr>
        <b/>
        <sz val="10"/>
        <rFont val="Arial"/>
        <family val="2"/>
        <charset val="238"/>
      </rPr>
      <t xml:space="preserve"> shema 11</t>
    </r>
  </si>
  <si>
    <t>Ugradba u građevinski otvor 235/300 cm.</t>
  </si>
  <si>
    <r>
      <rPr>
        <sz val="10"/>
        <rFont val="Arial"/>
        <family val="2"/>
        <charset val="238"/>
      </rPr>
      <t xml:space="preserve"> - aluminijska bravarija:</t>
    </r>
    <r>
      <rPr>
        <b/>
        <sz val="10"/>
        <rFont val="Arial"/>
        <family val="2"/>
        <charset val="238"/>
      </rPr>
      <t xml:space="preserve"> shema 12</t>
    </r>
  </si>
  <si>
    <t>Izrada, dobava i ugradnja unutarnjih punih aluminijskih dvokrilnih zaokretnih vrata.</t>
  </si>
  <si>
    <t xml:space="preserve">Suha ugradnja u nosivi zid od blok opeke d=30cm, između dvorane i pristupnog hodnika. </t>
  </si>
  <si>
    <t xml:space="preserve">Dovratnik izvesti iz aluminijskih profila, završno obrađenih plastificiranjem u tonu po izboru projektanta, d=5 cm, u punoj širini nosivog zida iz blok opeke d=30cm. </t>
  </si>
  <si>
    <t>Ugradba u građevinski otvor 190/245 cm.</t>
  </si>
  <si>
    <t>Svijetla dimenzija otvora 2x90/240 cm.</t>
  </si>
  <si>
    <r>
      <rPr>
        <sz val="10"/>
        <rFont val="Arial"/>
        <family val="2"/>
        <charset val="238"/>
      </rPr>
      <t xml:space="preserve"> - aluminijska bravarija:</t>
    </r>
    <r>
      <rPr>
        <b/>
        <sz val="10"/>
        <rFont val="Arial"/>
        <family val="2"/>
        <charset val="238"/>
      </rPr>
      <t xml:space="preserve"> shema 13</t>
    </r>
  </si>
  <si>
    <t>Dobava i postava 2-dijelne vanjske pune aluminijska s prekinutim toplinskim mostom.</t>
  </si>
  <si>
    <t>Stijena se sastoji se od zaokretnog krila i fiskno ostakljenog nadsvjetla.</t>
  </si>
  <si>
    <t>Stijena se ugrađuje se u zid opeka/ab d=25 cm.</t>
  </si>
  <si>
    <t>Građ otvor dim.114 x 300 cm.</t>
  </si>
  <si>
    <t>Svijetla dimenzija zaokretnog krila 100/240 cm.</t>
  </si>
  <si>
    <t>Završna obostrana obloga vrata od mikroprofiliranog pocinčanog lima d=0,7 mm. Uključivo potkonstrukcija, odnosno profili ukrute i ispuna XPS u debljini profila.</t>
  </si>
  <si>
    <t>Sve okovano kvalitetnim okovom (panti, brava s cilindrom).</t>
  </si>
  <si>
    <t>a kvake odabrati u dogovoru s projektantom.</t>
  </si>
  <si>
    <t>U max=1,3 W/m2K, g=0,5, min Rw=33 dB</t>
  </si>
  <si>
    <t>Ugradba u građevinski otvor dimenzija 94/270 cm</t>
  </si>
  <si>
    <t>Sve izvesti prema shemi  i izmjeri u naravi</t>
  </si>
  <si>
    <r>
      <rPr>
        <sz val="10"/>
        <rFont val="Arial"/>
        <family val="2"/>
        <charset val="238"/>
      </rPr>
      <t xml:space="preserve"> - aluminijska bravarija: </t>
    </r>
    <r>
      <rPr>
        <b/>
        <sz val="10"/>
        <rFont val="Arial"/>
        <family val="2"/>
        <charset val="238"/>
      </rPr>
      <t xml:space="preserve"> shema 29</t>
    </r>
  </si>
  <si>
    <t>Izrada, dobava i ugradnja unutarnjih električno-podiznih aluminijskih vrata.</t>
  </si>
  <si>
    <t xml:space="preserve">Suha ugradnja u pregradni zid d=12cm kod spremišta opreme. </t>
  </si>
  <si>
    <t xml:space="preserve">Vrata dimenzija 200x240 cm sa vodilicama bočno i ispod stropa. </t>
  </si>
  <si>
    <t>Nosiva konstrukcija iz čeličnih profila završno obrađenih plastificiranjem, učvršćenih u zidnu i stropnu konstrukciju.</t>
  </si>
  <si>
    <t>Vratno krilo iz aluminijskih lamela, površine otporne na utjecaj vode, udaraca i ogrebotina, sa mat završnom obradom - dvostruki profili od plastificiranog aluminija ispunjeni poliuretanskom pjeno. Na završecima lamela ugrađeni su bočni PVC čepovi.</t>
  </si>
  <si>
    <t xml:space="preserve">Motor ( 220 V - monofazni ) za ugradnju ispod stropa, s centralom i prijemnikom, daljinskim upravljačem, i kompletnim mehanizmom za osiguranje vrata do slučajnog pada. U kompletu se nalazi i ručica za unutarnju deblokadu motora u slučaju nestanka električne energije.   </t>
  </si>
  <si>
    <t>U jediničnu cijenu uključen sav okov, vodilice, potrebna zaštita te senzor za sigurno zatvaranje.</t>
  </si>
  <si>
    <r>
      <rPr>
        <sz val="10"/>
        <rFont val="Arial"/>
        <family val="2"/>
        <charset val="238"/>
      </rPr>
      <t xml:space="preserve"> - aluminijska bravarija:</t>
    </r>
    <r>
      <rPr>
        <b/>
        <sz val="10"/>
        <rFont val="Arial"/>
        <family val="2"/>
        <charset val="238"/>
      </rPr>
      <t xml:space="preserve"> shema 14</t>
    </r>
  </si>
  <si>
    <t>Izrada, dobava i ugradnja unutarnjih aluminijskih punih jednokrilnih zaokretnih vrata.</t>
  </si>
  <si>
    <t xml:space="preserve">Dovratnik izvesti iz aluminijskih profila, završno obrađenih plastificiranjem u tonu po izboru projektanta, d=5 cm, u punoj širini zida. </t>
  </si>
  <si>
    <t>Svi aluminijski elementi plastificirani u boji po izboru projektanta.</t>
  </si>
  <si>
    <t>Vratno krilo je debljine 40mm: kartonsko saće obostarano laminirano medijapan pločama debljine 5mm bez rubnih utora, površine otporne na utjecaj vode, udaraca i ogrbotina.</t>
  </si>
  <si>
    <t>Površinska obrada vratnog krila ličenjem u boji i tomu po izboru projektanta.</t>
  </si>
  <si>
    <t>Ugradba u građevinski otvor 90/215 cm.</t>
  </si>
  <si>
    <t>Svijetla dimenzija otvora 80/210 cm.</t>
  </si>
  <si>
    <t>Vrata moraju biti izvedena u 1. zvučnoj klasi i ostvariti zvučnu izolaciju min Rw=33dB.</t>
  </si>
  <si>
    <t xml:space="preserve">Na vratima prostorija bez prirodne ventilacije obavezno izvesti prestrujnu rešetku </t>
  </si>
  <si>
    <t>(rešetka obračunata u strojarskim instalacijama).</t>
  </si>
  <si>
    <r>
      <rPr>
        <sz val="10"/>
        <rFont val="Arial"/>
        <family val="2"/>
        <charset val="238"/>
      </rPr>
      <t xml:space="preserve"> - aluminijska bravarija:</t>
    </r>
    <r>
      <rPr>
        <b/>
        <sz val="10"/>
        <rFont val="Arial"/>
        <family val="2"/>
        <charset val="238"/>
      </rPr>
      <t xml:space="preserve"> shema 15</t>
    </r>
  </si>
  <si>
    <t>Izrada, dobava i ugradnja unutarnjih aluminijskih punih jednkrilnih zaokretnih vrata s fiksno ostakljenim nadsvjetlom.</t>
  </si>
  <si>
    <t>Nadsvjetno ostakljeno običnim prozirnim staklom.</t>
  </si>
  <si>
    <t>Ugradba u građevinski otvor 90/280 cm.</t>
  </si>
  <si>
    <t>Svijetla dimenzija otvora 80/210+60 cm.</t>
  </si>
  <si>
    <t>Sve ostalo kao stavka 20.</t>
  </si>
  <si>
    <r>
      <rPr>
        <sz val="10"/>
        <rFont val="Arial"/>
        <family val="2"/>
        <charset val="238"/>
      </rPr>
      <t xml:space="preserve"> - aluminijska bravarija:</t>
    </r>
    <r>
      <rPr>
        <b/>
        <sz val="10"/>
        <rFont val="Arial"/>
        <family val="2"/>
        <charset val="238"/>
      </rPr>
      <t xml:space="preserve"> shema 15a</t>
    </r>
  </si>
  <si>
    <t>Sve kao stavka 20 osim:</t>
  </si>
  <si>
    <t>Ugradba u građevinski otvor dimenzija 100/215 cm</t>
  </si>
  <si>
    <t>Svijetla dimenzija otvora 90/210 cm.</t>
  </si>
  <si>
    <r>
      <rPr>
        <sz val="10"/>
        <rFont val="Arial"/>
        <family val="2"/>
        <charset val="238"/>
      </rPr>
      <t xml:space="preserve"> - aluminijska bravarija:</t>
    </r>
    <r>
      <rPr>
        <b/>
        <sz val="10"/>
        <rFont val="Arial"/>
        <family val="2"/>
        <charset val="238"/>
      </rPr>
      <t xml:space="preserve"> shema 16</t>
    </r>
  </si>
  <si>
    <t>Sve kao stavka 21 osim:</t>
  </si>
  <si>
    <t>Ugradba u građevinski otvor dimenzija 100/280 cm</t>
  </si>
  <si>
    <t>Svijetla dimenzija otvora 90/210+60 cm.</t>
  </si>
  <si>
    <r>
      <rPr>
        <sz val="10"/>
        <rFont val="Arial"/>
        <family val="2"/>
        <charset val="238"/>
      </rPr>
      <t xml:space="preserve"> - aluminijska bravarija:</t>
    </r>
    <r>
      <rPr>
        <b/>
        <sz val="10"/>
        <rFont val="Arial"/>
        <family val="2"/>
        <charset val="238"/>
      </rPr>
      <t xml:space="preserve"> shema 16a</t>
    </r>
  </si>
  <si>
    <t>Ugradba u građevinski otvor dimenzija 80/215 cm</t>
  </si>
  <si>
    <t>Svijetla dimenzija otvora 70/210 cm.</t>
  </si>
  <si>
    <r>
      <rPr>
        <sz val="10"/>
        <rFont val="Arial"/>
        <family val="2"/>
        <charset val="238"/>
      </rPr>
      <t xml:space="preserve"> - aluminijska bravarija:</t>
    </r>
    <r>
      <rPr>
        <b/>
        <sz val="10"/>
        <rFont val="Arial"/>
        <family val="2"/>
        <charset val="238"/>
      </rPr>
      <t xml:space="preserve"> shema 17</t>
    </r>
  </si>
  <si>
    <t>Ugradba u građevinski otvor dimenzija 80/280 cm</t>
  </si>
  <si>
    <t>Svijetla dimenzija otvora 70/210+60 cm.</t>
  </si>
  <si>
    <r>
      <rPr>
        <sz val="10"/>
        <rFont val="Arial"/>
        <family val="2"/>
        <charset val="238"/>
      </rPr>
      <t xml:space="preserve"> - aluminijska bravarija:</t>
    </r>
    <r>
      <rPr>
        <b/>
        <sz val="10"/>
        <rFont val="Arial"/>
        <family val="2"/>
        <charset val="238"/>
      </rPr>
      <t xml:space="preserve"> shema 17a</t>
    </r>
  </si>
  <si>
    <t>Ugradba u građevinski otvor dimenzija 70/215 cm</t>
  </si>
  <si>
    <t>Svijetla dimenzija otvora 60/210 cm.</t>
  </si>
  <si>
    <r>
      <rPr>
        <sz val="10"/>
        <rFont val="Arial"/>
        <family val="2"/>
        <charset val="238"/>
      </rPr>
      <t xml:space="preserve"> - aluminijska bravarija:</t>
    </r>
    <r>
      <rPr>
        <b/>
        <sz val="10"/>
        <rFont val="Arial"/>
        <family val="2"/>
        <charset val="238"/>
      </rPr>
      <t xml:space="preserve"> shema 18</t>
    </r>
  </si>
  <si>
    <t>Ugradba u građevinski otvor dimenzija 70/280 cm</t>
  </si>
  <si>
    <t>Svijetla dimenzija otvora 60/210+60 cm.</t>
  </si>
  <si>
    <r>
      <rPr>
        <sz val="10"/>
        <rFont val="Arial"/>
        <family val="2"/>
        <charset val="238"/>
      </rPr>
      <t xml:space="preserve"> - aluminijska bravarija:</t>
    </r>
    <r>
      <rPr>
        <b/>
        <sz val="10"/>
        <rFont val="Arial"/>
        <family val="2"/>
        <charset val="238"/>
      </rPr>
      <t xml:space="preserve"> shema 18a</t>
    </r>
  </si>
  <si>
    <t>Izrada, dobava i ugradnja unutarnjih aluminijskih punih jednokrilnih kliznih vrata.</t>
  </si>
  <si>
    <t>Ugradnja u pregradnoj stijeni iz gipskartonskih ploča d=12 cm, u građevinskom otvoru dimenzija 60/210 cm.</t>
  </si>
  <si>
    <t xml:space="preserve">Okvir izvesti iz aluminijskih profila, završno obrađenih plastificiranjem u tonu po izboru projektanta, u debljini zida. </t>
  </si>
  <si>
    <t>Širina svijetlog otvora vratnog krila min. 60 cm.</t>
  </si>
  <si>
    <t>U jediničnu cijenu uključen sav rad, materijal i pribor, sav pripadajući okov za vrata i svi potrebni elementi za ugradnju kliznih vrata unutar pregradne stijene ( gornje i donje aluminijske vodilice, odbojnik za vrata), do pune funkcionalnosti vrata.</t>
  </si>
  <si>
    <r>
      <rPr>
        <sz val="10"/>
        <rFont val="Arial"/>
        <family val="2"/>
        <charset val="238"/>
      </rPr>
      <t xml:space="preserve"> - aluminijska bravarija:</t>
    </r>
    <r>
      <rPr>
        <b/>
        <sz val="10"/>
        <rFont val="Arial"/>
        <family val="2"/>
        <charset val="238"/>
      </rPr>
      <t xml:space="preserve"> shema 18b</t>
    </r>
  </si>
  <si>
    <t>Ugradba u građevinski otvor dimenzija 110215 cm</t>
  </si>
  <si>
    <t>Svijetla dimenzija otvora 100/210 cm.</t>
  </si>
  <si>
    <r>
      <rPr>
        <sz val="10"/>
        <rFont val="Arial"/>
        <family val="2"/>
        <charset val="238"/>
      </rPr>
      <t xml:space="preserve"> - aluminijska bravarija:</t>
    </r>
    <r>
      <rPr>
        <b/>
        <sz val="10"/>
        <rFont val="Arial"/>
        <family val="2"/>
        <charset val="238"/>
      </rPr>
      <t xml:space="preserve"> shema 19</t>
    </r>
  </si>
  <si>
    <t>Izrada, dobava i ugradnja unutarnjih aluminijskih punih dvokrilnih zaokretnih vrata s fiksno ostakljenim nadsvjetlom.</t>
  </si>
  <si>
    <t xml:space="preserve">Dovratnik izvesti iz aluminijskih profila, završno obrađenih plastificiranjem u tonu po izboru projektanta, d=5 cm, u punoj širini pregradnog zida, d=12 cm. </t>
  </si>
  <si>
    <t>Nadsvjetlo fiksno ostakljeno običnim prozirnim staklom.</t>
  </si>
  <si>
    <t>Ugradba u građevinski otvor 150/280 cm.</t>
  </si>
  <si>
    <t>Svijetla dimenzija otvora 2x80/210 cm.</t>
  </si>
  <si>
    <t>Vrata moraju biti izvedena u 1./ 2. zvučnoj klasi.</t>
  </si>
  <si>
    <r>
      <rPr>
        <sz val="10"/>
        <rFont val="Arial"/>
        <family val="2"/>
        <charset val="238"/>
      </rPr>
      <t xml:space="preserve"> - aluminijska bravarija:</t>
    </r>
    <r>
      <rPr>
        <b/>
        <sz val="10"/>
        <rFont val="Arial"/>
        <family val="2"/>
        <charset val="238"/>
      </rPr>
      <t xml:space="preserve"> shema 20</t>
    </r>
  </si>
  <si>
    <t>Stijena se sastoji se od jednog zaokretnog punog krila i ukupno 8 polja fiksno ostakljenih nadsvjetla organiziranih u 3 zone (jedna zona od 2 polja iznad vratiju i 2 zone od po 3 polja između serklaža u zidu od blok opeke).</t>
  </si>
  <si>
    <t>Kut otvaranja vratnog krila 180°.</t>
  </si>
  <si>
    <t>Vratno krilo završno obrađeno plastificiranjem u tonu po izboru projektanta.</t>
  </si>
  <si>
    <t>Nadsvjetla ostakljena prozirnim staklom..</t>
  </si>
  <si>
    <t>Suha ugradnja u zidu od blok opeke/AB d=25 cm između hodnika i učionice.</t>
  </si>
  <si>
    <t>Ugradba u građevinski otvor 205-309/70-280 cm.</t>
  </si>
  <si>
    <t>Svijetla dimenzija otvora (vrata) 100/210 cm.</t>
  </si>
  <si>
    <t>U jediničnu cijenu uključen sav potreban rad, materijal i pribor te sav pripadajući okov za vatrootporna vrata (brava, kvake i rozete od nehrđajućeg čelika, cilindar) postava hidrauličkog zatvarača s polugom, sve do pune funkcionalnosti vrata, a kvake odabrati u dogovoru s projektantom.</t>
  </si>
  <si>
    <r>
      <rPr>
        <sz val="10"/>
        <rFont val="Arial"/>
        <family val="2"/>
        <charset val="238"/>
      </rPr>
      <t xml:space="preserve"> - aluminijska bravarija:</t>
    </r>
    <r>
      <rPr>
        <b/>
        <sz val="10"/>
        <rFont val="Arial"/>
        <family val="2"/>
        <charset val="238"/>
      </rPr>
      <t xml:space="preserve"> shema A</t>
    </r>
  </si>
  <si>
    <t>Izrada, dobava i ugradnja višedijelne  ostakljene unutarnje stijene aluminijske izvedbe.</t>
  </si>
  <si>
    <t>Dovratnik/doprozornik izvesti iz profila od čeličnog pocinčanog lima debljine 2 mm u punoj debljini zida, s  izolacijskom oblogom, završno obrađen plastificiranjem u tonu po izboru projektanta.</t>
  </si>
  <si>
    <t>Vratno krilo završno obrađeno plastificiranjem.</t>
  </si>
  <si>
    <t>Vrata opremljena gumenim  brtvama u dovratniku i u podu.</t>
  </si>
  <si>
    <t>Nadsvjetla ostakljena  sigurnosnim laminiranim prozirnim staklom.</t>
  </si>
  <si>
    <t>U jediničnu cijenu uključen sav potreban rad, materijal i pribor te sav pripadajući okov za  vrata (brava , spojnice, kvake i rozete od nehrđajućeg čelika, cilindar) postava hidrauličkog zatvarača s polugom, sve do pune funkcionalnosti vrata, a kvake odabrati u dogovoru s projektantom.</t>
  </si>
  <si>
    <r>
      <rPr>
        <sz val="10"/>
        <rFont val="Arial"/>
        <family val="2"/>
        <charset val="238"/>
      </rPr>
      <t xml:space="preserve"> - aluminijska bravarija:</t>
    </r>
    <r>
      <rPr>
        <b/>
        <sz val="10"/>
        <rFont val="Arial"/>
        <family val="2"/>
        <charset val="238"/>
      </rPr>
      <t xml:space="preserve"> shema A*</t>
    </r>
  </si>
  <si>
    <t>Izrada, dobava i ugradnja višedijelne ostakljene unutarnje stijene aluminijske izvedbe.</t>
  </si>
  <si>
    <t>Stijena se sastoji se od jednog zaokretnog punog krila i ukupno 11 polja fiksno ostakljenih nadsvjetla organiziranih u 3 zone (jedna zona od 2 polja iznad vratiju i 3 zone od po 3 polja između serklaža u zidu od blok opeke).</t>
  </si>
  <si>
    <t>Ugradba u građevinski otvor dimenzija 205-309/70-280 cm</t>
  </si>
  <si>
    <r>
      <rPr>
        <sz val="10"/>
        <rFont val="Arial"/>
        <family val="2"/>
        <charset val="238"/>
      </rPr>
      <t xml:space="preserve"> - aluminijska bravarija:</t>
    </r>
    <r>
      <rPr>
        <b/>
        <sz val="10"/>
        <rFont val="Arial"/>
        <family val="2"/>
        <charset val="238"/>
      </rPr>
      <t xml:space="preserve"> shema B*</t>
    </r>
  </si>
  <si>
    <t>Izrada, dobava i ugradnja višedijelne vatrootporne ostakljene unutarnje stijene aluminijske izvedbe.</t>
  </si>
  <si>
    <r>
      <t xml:space="preserve">Vatrootporna stijena klase požarne otpornosti </t>
    </r>
    <r>
      <rPr>
        <b/>
        <sz val="10"/>
        <rFont val="Arial"/>
        <family val="2"/>
        <charset val="238"/>
      </rPr>
      <t>EI2-30-C-Sm</t>
    </r>
  </si>
  <si>
    <t xml:space="preserve">Zahtjev za vatrootpornost sukladno Elaboratu zaštite od požara. </t>
  </si>
  <si>
    <t>Stijena se sastoji se od 12 fiksno ostakljenih polja</t>
  </si>
  <si>
    <t xml:space="preserve">Ugradba u građevinski otvor 270/365 cm, između AB stupova u PVN-u/prostoru stubišta. </t>
  </si>
  <si>
    <t>Osnovna nosiva konstrukcija od čeličnih cijevi, s protupožarnom izolacijskom oblogom, završno obrađena plastificiranjem u tonu po izboru projektanta.</t>
  </si>
  <si>
    <t>Ostakljenje vatrootpornim staklom.</t>
  </si>
  <si>
    <r>
      <rPr>
        <sz val="10"/>
        <rFont val="Arial"/>
        <family val="2"/>
        <charset val="238"/>
      </rPr>
      <t xml:space="preserve"> - aluminijska bravarija:</t>
    </r>
    <r>
      <rPr>
        <b/>
        <sz val="10"/>
        <rFont val="Arial"/>
        <family val="2"/>
        <charset val="238"/>
      </rPr>
      <t xml:space="preserve"> shema 1e*</t>
    </r>
  </si>
  <si>
    <t>Stijena se sastoji se od 28 fiksno ostakljenih polja.</t>
  </si>
  <si>
    <t>Ugradba u građevinski otvor promjenjive visine 673/300-345 cm.</t>
  </si>
  <si>
    <t>Sve ostalo kao stavka 31 .</t>
  </si>
  <si>
    <r>
      <rPr>
        <sz val="10"/>
        <rFont val="Arial"/>
        <family val="2"/>
        <charset val="238"/>
      </rPr>
      <t xml:space="preserve"> - aluminijska bravarija:</t>
    </r>
    <r>
      <rPr>
        <b/>
        <sz val="10"/>
        <rFont val="Arial"/>
        <family val="2"/>
        <charset val="238"/>
      </rPr>
      <t xml:space="preserve"> shema 1h*</t>
    </r>
  </si>
  <si>
    <t>Stijena se sastoji se od dva zaokretna krila i jednog fiksno ostakljenog nadsvjetla.</t>
  </si>
  <si>
    <t>Svijetla dimenzija zaokretnog krila 2x100/241 cm.</t>
  </si>
  <si>
    <t>Ugradba u građevinski otvor dimenzija 210/300 cm</t>
  </si>
  <si>
    <t>Vrata u stalno otvorenom položaju, spojena na sustav vatrodojave.</t>
  </si>
  <si>
    <t>Vrata opremljena gumenim samogasivim brtvama u dovratniku i u podu.</t>
  </si>
  <si>
    <t>U jediničnu cijenu uključen sav potreban rad, materijal i pribor te sav pripadajući okov za vatrootporna vrata (brava  za protupožarna vrata, spojnice, kvake i rozete od nehrđajućeg čelika, cilindar) postava hidrauličkog zatvarača s polugom, sve do pune funkcionalnosti vrata, a kvake odabrati u dogovoru s projektantom.</t>
  </si>
  <si>
    <r>
      <rPr>
        <sz val="10"/>
        <rFont val="Arial"/>
        <family val="2"/>
        <charset val="238"/>
      </rPr>
      <t xml:space="preserve"> - aluminijska bravarija:</t>
    </r>
    <r>
      <rPr>
        <b/>
        <sz val="10"/>
        <rFont val="Arial"/>
        <family val="2"/>
        <charset val="238"/>
      </rPr>
      <t xml:space="preserve"> shema 2*</t>
    </r>
  </si>
  <si>
    <t>36.</t>
  </si>
  <si>
    <r>
      <t xml:space="preserve">Izrada, dobava i ugradnja višedijelne vatrootporne </t>
    </r>
    <r>
      <rPr>
        <sz val="10"/>
        <rFont val="Arial"/>
        <family val="2"/>
        <charset val="238"/>
      </rPr>
      <t>ostakljene unutarnje stijene aluminijske izvedbe.</t>
    </r>
  </si>
  <si>
    <t>Sve kao stavka 35 osim:</t>
  </si>
  <si>
    <t>Ugradba u građevinski otvor dim. 270/320 cm.</t>
  </si>
  <si>
    <t>Stijena se sastoji se od dva zaokretna krila, dva bočna vertikalna fiksno ostakljena polja te tri fiksno ostakljena polja u gornjoj zoni / nadsvjetla.</t>
  </si>
  <si>
    <r>
      <rPr>
        <sz val="10"/>
        <rFont val="Arial"/>
        <family val="2"/>
        <charset val="238"/>
      </rPr>
      <t xml:space="preserve"> - aluminijska bravarija:</t>
    </r>
    <r>
      <rPr>
        <b/>
        <sz val="10"/>
        <rFont val="Arial"/>
        <family val="2"/>
        <charset val="238"/>
      </rPr>
      <t xml:space="preserve"> shema 3*-EI2-30-C-Sm</t>
    </r>
  </si>
  <si>
    <r>
      <rPr>
        <sz val="10"/>
        <rFont val="Arial"/>
        <family val="2"/>
        <charset val="238"/>
      </rPr>
      <t xml:space="preserve"> - aluminijska bravarija:</t>
    </r>
    <r>
      <rPr>
        <b/>
        <sz val="10"/>
        <rFont val="Arial"/>
        <family val="2"/>
        <charset val="238"/>
      </rPr>
      <t xml:space="preserve"> shema 3*-EI2-60-C</t>
    </r>
  </si>
  <si>
    <t>37.</t>
  </si>
  <si>
    <r>
      <t xml:space="preserve">Izrada, dobava i ugradnja višedijelne </t>
    </r>
    <r>
      <rPr>
        <sz val="10"/>
        <rFont val="Arial"/>
        <family val="2"/>
        <charset val="238"/>
      </rPr>
      <t>ostakljene unutarnje stijene aluminijske izvedbe.</t>
    </r>
  </si>
  <si>
    <t>Sve kao stavka 32 osim:</t>
  </si>
  <si>
    <t>Stijena se sastoji se od jednog zaokretna krila, dva bočna vertikalna fiksno ostakljena polja te tri fiksno ostakljena polja u gornjoj zoni / nadsvjetla.</t>
  </si>
  <si>
    <t>Ugradba u građevinski otvor dimenzija 275/280 cm.</t>
  </si>
  <si>
    <t>Svijetla dimenzija zaokretnog krila 90/210 cm.</t>
  </si>
  <si>
    <r>
      <rPr>
        <sz val="10"/>
        <rFont val="Arial"/>
        <family val="2"/>
        <charset val="238"/>
      </rPr>
      <t xml:space="preserve"> - aluminijska bravarija:</t>
    </r>
    <r>
      <rPr>
        <b/>
        <sz val="10"/>
        <rFont val="Arial"/>
        <family val="2"/>
        <charset val="238"/>
      </rPr>
      <t xml:space="preserve"> shema 8*</t>
    </r>
  </si>
  <si>
    <r>
      <t xml:space="preserve">Izrada, dobava i ugradnja višedijelne vatrootporne      </t>
    </r>
    <r>
      <rPr>
        <b/>
        <sz val="10"/>
        <rFont val="Arial"/>
        <family val="2"/>
        <charset val="238"/>
      </rPr>
      <t>EI2-30-C-Sm</t>
    </r>
    <r>
      <rPr>
        <sz val="10"/>
        <rFont val="Arial"/>
        <family val="2"/>
        <charset val="238"/>
      </rPr>
      <t xml:space="preserve"> ostakljene unutarnje stijene aluminijske izvedbe.</t>
    </r>
  </si>
  <si>
    <t>Stijena se sastoji se od jednog zaokretnog krila, jednog bočnog fiksno ostakljenog polja i jednog gornjeg fiksno ostakljenog horizontalnog polja.</t>
  </si>
  <si>
    <t>Ugradba u građevinski otvor dimenzija 150/320 cm.</t>
  </si>
  <si>
    <t>Ostakljenje donjih polja vatrootpornim sigurnosnim laminiranim prozirnim staklom, s postavom mat folije - neprozirnost s maksimalnim stupnjem propuštanja svjetlosti.</t>
  </si>
  <si>
    <r>
      <rPr>
        <sz val="10"/>
        <rFont val="Arial"/>
        <family val="2"/>
        <charset val="238"/>
      </rPr>
      <t xml:space="preserve"> - aluminijska bravarija:</t>
    </r>
    <r>
      <rPr>
        <b/>
        <sz val="10"/>
        <rFont val="Arial"/>
        <family val="2"/>
        <charset val="238"/>
      </rPr>
      <t xml:space="preserve"> shema 9*</t>
    </r>
  </si>
  <si>
    <t>39.</t>
  </si>
  <si>
    <t>Izrada, dobava i ugradnja 8-dijelne vatrootporne vanjske metalne ostakljene stijene s prekinutim toplinskim mostom.</t>
  </si>
  <si>
    <t>Zahtjev za vatrootpornost sukladno Elaboratu zaštite od požara.</t>
  </si>
  <si>
    <t>Suha ugradnja u vanjski nosivi zid od AB/blok opeke d=25cm.</t>
  </si>
  <si>
    <t>Stijena se sastoji od 8 fiksno ostakljenih polja.</t>
  </si>
  <si>
    <t>Ugradnja u građevinski otvor 270/240 cm.</t>
  </si>
  <si>
    <t>U cijenu uključena postava gornjeg slijepog okvira s ispunom od TI - u svemu prema shemi i izmjeri u naravi.</t>
  </si>
  <si>
    <r>
      <rPr>
        <sz val="10"/>
        <rFont val="Arial"/>
        <family val="2"/>
        <charset val="238"/>
      </rPr>
      <t xml:space="preserve"> - aluminijska bravarija:</t>
    </r>
    <r>
      <rPr>
        <b/>
        <sz val="10"/>
        <rFont val="Arial"/>
        <family val="2"/>
        <charset val="238"/>
      </rPr>
      <t xml:space="preserve"> shema 23a*</t>
    </r>
  </si>
  <si>
    <t>40.</t>
  </si>
  <si>
    <r>
      <t xml:space="preserve">Izrada, dobava i ugradnja višedijelne </t>
    </r>
    <r>
      <rPr>
        <sz val="10"/>
        <rFont val="Arial"/>
        <family val="2"/>
        <charset val="238"/>
      </rPr>
      <t xml:space="preserve"> ostakljene vanjske stijene aluminijske izvedbe.</t>
    </r>
  </si>
  <si>
    <t>Stijena se sastoji od 4 otklopna krila i 4 fiksno ostakljena polja.</t>
  </si>
  <si>
    <t>Osnovna nosiva konstrukcija od čeličnih cijevi, s  izolacijskom oblogom, završno obrađena plastificiranjem u tonu po izboru projektanta.</t>
  </si>
  <si>
    <t xml:space="preserve"> Otklopna polja ostakljenja IZO staklom:</t>
  </si>
  <si>
    <t>6+16+4+16+6= 48 mm</t>
  </si>
  <si>
    <t xml:space="preserve">vanjsko staklo: </t>
  </si>
  <si>
    <t xml:space="preserve"> - PLANIBEL Low_e Top 1.0; d= 6 mm </t>
  </si>
  <si>
    <t>međuprostor:</t>
  </si>
  <si>
    <t xml:space="preserve"> - ARGON 90% d= 16 mm (TERMIX letvica)</t>
  </si>
  <si>
    <t>srednje staklo:</t>
  </si>
  <si>
    <t xml:space="preserve"> - PLANIBEL Clear; d= 4 mm</t>
  </si>
  <si>
    <t xml:space="preserve">  unutarnje staklo: </t>
  </si>
  <si>
    <t>odabrano staklo zadovoljava vrijednosti;</t>
  </si>
  <si>
    <t xml:space="preserve">        -Uw= 0,5 W/m2K,</t>
  </si>
  <si>
    <t xml:space="preserve">        -SOLAR FAKTOR  prema EN 410; g= 34</t>
  </si>
  <si>
    <t>U cijenu je uključen sav potreban rubni opšav (vanjski i unutarnji), vanjska vodonepropusna-paropropusna folija, unutarnja zrakonepropusna-paronepropusna folija, te sav potreban pričvrsni pribor te mehanizmom za otklopno otvaranje OL 90 ili jednako vrijedan mehanizam, tri para pantiju, te dvije sigurnosne škare.</t>
  </si>
  <si>
    <r>
      <rPr>
        <sz val="10"/>
        <rFont val="Arial"/>
        <family val="2"/>
        <charset val="238"/>
      </rPr>
      <t xml:space="preserve"> - aluminijska bravarija:</t>
    </r>
    <r>
      <rPr>
        <b/>
        <sz val="10"/>
        <rFont val="Arial"/>
        <family val="2"/>
        <charset val="238"/>
      </rPr>
      <t xml:space="preserve"> shema 23b*</t>
    </r>
  </si>
  <si>
    <t>41.</t>
  </si>
  <si>
    <t>Izrada, dobava i ugradnja višedijelne djelomično ostakljene vanjske stijene aluminijske izvedbe.</t>
  </si>
  <si>
    <t>Sve kao stavka 40. osim:</t>
  </si>
  <si>
    <t>Ugradnja u građevinski otvor 570/120 cm.</t>
  </si>
  <si>
    <t>U cijenu uključena postava gornjeg pokrovnog okvira iz al lima s ispunom od TI - pokrivne maske stupa - u svemu prema shemi i izmjeri u naravi.</t>
  </si>
  <si>
    <r>
      <rPr>
        <sz val="10"/>
        <rFont val="Arial"/>
        <family val="2"/>
        <charset val="238"/>
      </rPr>
      <t xml:space="preserve"> - aluminijska bravarija:</t>
    </r>
    <r>
      <rPr>
        <b/>
        <sz val="10"/>
        <rFont val="Arial"/>
        <family val="2"/>
        <charset val="238"/>
      </rPr>
      <t xml:space="preserve"> shema 27*</t>
    </r>
  </si>
  <si>
    <t>42.</t>
  </si>
  <si>
    <t>Izrada, dobava i ugradnja 8-dijelnevanjske metalne ostakljene stijene s prekinutim toplinskim mostom.</t>
  </si>
  <si>
    <t xml:space="preserve">Sve kao stavka 40. osim </t>
  </si>
  <si>
    <t>Ugradnja u građevinski otvor 288/240 cm.</t>
  </si>
  <si>
    <r>
      <rPr>
        <sz val="10"/>
        <rFont val="Arial"/>
        <family val="2"/>
        <charset val="238"/>
      </rPr>
      <t xml:space="preserve"> - aluminijska bravarija:</t>
    </r>
    <r>
      <rPr>
        <b/>
        <sz val="10"/>
        <rFont val="Arial"/>
        <family val="2"/>
        <charset val="238"/>
      </rPr>
      <t xml:space="preserve"> shema 28b*</t>
    </r>
  </si>
  <si>
    <t>43.</t>
  </si>
  <si>
    <t>Izrada, dobava i ugradnja unutarnjih aluminijskih punih jednokrilnih zaokretnih vrata s nadsvjetlom.</t>
  </si>
  <si>
    <t>Dovratnik izvesti iz profila od čeličnog pocinčanog lima debljine 2 mm u punoj debljini zida, s  izolacijskom oblogom, završno obrađen plastificiranjem u tonu po izboru projektanta.</t>
  </si>
  <si>
    <t>Vrata opremljena gumenim brtvama u dovratniku i u podu.</t>
  </si>
  <si>
    <t>Nadsvjetla ostakljeno IZO staklom.</t>
  </si>
  <si>
    <t>Suha ugradnja u zidu od blok opeke/AB/knauf d=25 cm.</t>
  </si>
  <si>
    <t>Ugradba u građevinski otvor 90(275)/70-280 cm.</t>
  </si>
  <si>
    <t>Svijetla dimenzija otvora (vrata) 80/210 cm.</t>
  </si>
  <si>
    <t>U jediničnu cijenu uključen sav potreban rad, materijal i pribor te sav pripadajući okov za  vrata (brava , spojnice, kvake i rozete od nehrđajućeg čelika, cilindar) do pune funkcionalnosti vrata, a kvake odabrati u dogovoru s projektantom.</t>
  </si>
  <si>
    <r>
      <rPr>
        <sz val="10"/>
        <rFont val="Arial"/>
        <family val="2"/>
        <charset val="238"/>
      </rPr>
      <t xml:space="preserve"> - aluminijska bravarija:</t>
    </r>
    <r>
      <rPr>
        <b/>
        <sz val="10"/>
        <rFont val="Arial"/>
        <family val="2"/>
        <charset val="238"/>
      </rPr>
      <t xml:space="preserve"> shema 15a*</t>
    </r>
  </si>
  <si>
    <t>44.</t>
  </si>
  <si>
    <t>Sve kao stavka 43 osim:</t>
  </si>
  <si>
    <t>Ugradba u građevinski otvor dimenzija 90/280 cm</t>
  </si>
  <si>
    <r>
      <rPr>
        <sz val="10"/>
        <rFont val="Arial"/>
        <family val="2"/>
        <charset val="238"/>
      </rPr>
      <t xml:space="preserve"> - aluminijska bravarija:</t>
    </r>
    <r>
      <rPr>
        <b/>
        <sz val="10"/>
        <rFont val="Arial"/>
        <family val="2"/>
        <charset val="238"/>
      </rPr>
      <t xml:space="preserve"> shema 15a**</t>
    </r>
  </si>
  <si>
    <t xml:space="preserve">Izrada, dobava i ugradnja unutarnjih aluminijskih punih jednokrilnih zaokretnih vrata. </t>
  </si>
  <si>
    <t>Ugradba u građevinski otvor 110/215cm.</t>
  </si>
  <si>
    <r>
      <rPr>
        <sz val="10"/>
        <rFont val="Arial"/>
        <family val="2"/>
        <charset val="238"/>
      </rPr>
      <t xml:space="preserve"> - aluminijska bravarija:</t>
    </r>
    <r>
      <rPr>
        <b/>
        <sz val="10"/>
        <rFont val="Arial"/>
        <family val="2"/>
        <charset val="238"/>
      </rPr>
      <t xml:space="preserve"> shema 19*</t>
    </r>
  </si>
  <si>
    <t xml:space="preserve">Izrada, dobava i ugradnja unutarnjih vatrootpornih aluminijskih punih jednokrilnih zaokretnih vrata. </t>
  </si>
  <si>
    <r>
      <t xml:space="preserve">Vatrootporna stijena klase požarne otpornosti </t>
    </r>
    <r>
      <rPr>
        <b/>
        <sz val="10"/>
        <rFont val="Arial"/>
        <family val="2"/>
        <charset val="238"/>
      </rPr>
      <t>EI2-60-C</t>
    </r>
  </si>
  <si>
    <t>Sve ostalo kao stavka 45.</t>
  </si>
  <si>
    <r>
      <rPr>
        <sz val="10"/>
        <rFont val="Arial"/>
        <family val="2"/>
        <charset val="238"/>
      </rPr>
      <t xml:space="preserve"> - aluminijska bravarija:</t>
    </r>
    <r>
      <rPr>
        <b/>
        <sz val="10"/>
        <rFont val="Arial"/>
        <family val="2"/>
        <charset val="238"/>
      </rPr>
      <t xml:space="preserve"> shema 19**</t>
    </r>
  </si>
  <si>
    <t>47.</t>
  </si>
  <si>
    <r>
      <t>Izrada, dobava i ugradnja višedijelne</t>
    </r>
    <r>
      <rPr>
        <sz val="10"/>
        <rFont val="Arial"/>
        <family val="2"/>
        <charset val="238"/>
      </rPr>
      <t xml:space="preserve"> ostakljene vanjske stijene aluminijske izvedbe.</t>
    </r>
  </si>
  <si>
    <t>Dim. stijene 830 x 240 cm.</t>
  </si>
  <si>
    <t>Otklopna krila opremljena su mehanizmom za otklopno otvaranje OL 90 ili jednako vrijedan mehanizam, tri para pantiju, te dvije sigurnosne škare.</t>
  </si>
  <si>
    <t>U cijenu uključena postava gornjeg pokrovnog okvira iz al lima s ispunom od TI - pokrivne maske pregradnog zida - u svemu prema shemi i izmjeri u naravi.</t>
  </si>
  <si>
    <r>
      <rPr>
        <sz val="10"/>
        <rFont val="Arial"/>
        <family val="2"/>
        <charset val="238"/>
      </rPr>
      <t xml:space="preserve"> - aluminijska bravarija:</t>
    </r>
    <r>
      <rPr>
        <b/>
        <sz val="10"/>
        <rFont val="Arial"/>
        <family val="2"/>
        <charset val="238"/>
      </rPr>
      <t xml:space="preserve"> shema 56</t>
    </r>
  </si>
  <si>
    <t>Izrada, dobava i ugradnja višedijelne vanjske aluminijske ostakljene stijene s dvokrilnim i jednokrilnim ostakljenim zaokretnim vratima, s prekinutim toplinskim mostom.</t>
  </si>
  <si>
    <t xml:space="preserve">Suha ugradnja u vanjski nosivi zid vjetrobrana škole, od AB d=30cm. </t>
  </si>
  <si>
    <t>Dimenzija fasade 1775 x 345 cm.</t>
  </si>
  <si>
    <t>Stijena se sastoji se od 77 ostakljenih polja - 72 fiksna i 5 zaokretnih.</t>
  </si>
  <si>
    <t xml:space="preserve">Svijetla dimenzija zaokretnih krila 100/233 cm. </t>
  </si>
  <si>
    <t>Aluminijska fasada se izrađuje u sustavu FEAL 60 K ili jednakovrijedan_______________________.</t>
  </si>
  <si>
    <t xml:space="preserve">Nosivi Al. vertikalni i horizontalni profili nazivne širine 50 mm. Prema konstuktivnim zahtjevima odabrani vertikalni Al. profile je dubine 120 mm , a horizontalni profil odabrati da je po dubini poravnat sa vertikalnim nosivim profilom. </t>
  </si>
  <si>
    <t>Al. mimokretna vrata izvode se u sustavu FEAL TERMO 45 MILL  ili jednakovrijedan sustav_____________________. Profili s prekinutim toplinskim mostom.</t>
  </si>
  <si>
    <t xml:space="preserve">U donjem djelu krila postavlja se horizontalni parapetni profil min. visine 150-180 mm. </t>
  </si>
  <si>
    <t>Vrata se izvode bez praga, na parapetni profil se ugrađuju četkice kao dodirni spoj gotovog poda i parapetnog profila</t>
  </si>
  <si>
    <t xml:space="preserve">Al. vrata su opremljena sa tri para pantiju po krilu, INOX rukohvatom Ø 40 mm visine 90 cm, bravom sa rolicom i cilindrom, te gornjim mehanizmom i donjom pumpom za mimokretno otvaranje krila odabranom prema težini i geometriji vratnog krila.  </t>
  </si>
  <si>
    <r>
      <t xml:space="preserve">Odabrana donja pumpa treba imati mogućnost zadržavanja vratnog krila u otvorenom položaju </t>
    </r>
    <r>
      <rPr>
        <sz val="10"/>
        <rFont val="Calibri"/>
        <family val="2"/>
        <charset val="238"/>
      </rPr>
      <t>≤</t>
    </r>
    <r>
      <rPr>
        <sz val="10"/>
        <rFont val="Arial"/>
        <family val="2"/>
        <charset val="238"/>
      </rPr>
      <t>90</t>
    </r>
    <r>
      <rPr>
        <sz val="10"/>
        <rFont val="Calibri"/>
        <family val="2"/>
        <charset val="238"/>
      </rPr>
      <t>°</t>
    </r>
  </si>
  <si>
    <t>Al. fasada se izvodi na način da su stakla u vertikalnom i horizontalnom smjeru pridržana al. kapom visine 12 - 15 mm  i potkapom.</t>
  </si>
  <si>
    <t xml:space="preserve">Brtvljenje, spajanje te postava Al. fasade i vrata izvodi se prema sistemskim riješenjima propisanim od strane tehničkog ureda proizvođača odabranog sustava. </t>
  </si>
  <si>
    <t>Ostakljenje Al fasade:</t>
  </si>
  <si>
    <t xml:space="preserve">    -ostakljenje IZO staklom;</t>
  </si>
  <si>
    <t xml:space="preserve">                      6+16+6= 28 mm</t>
  </si>
  <si>
    <t xml:space="preserve">   - PLANIBEL Clear; d=6 mm</t>
  </si>
  <si>
    <t>međuprostor: d= 16 mm (zrak)</t>
  </si>
  <si>
    <t xml:space="preserve">unutarnje staklo: </t>
  </si>
  <si>
    <t>U cijenu uključeni svi potrebni rubni, vanjski i untarnji opšavi izrađena iz Al. lima i plastificirani u odabranom tonu , te Č. pocinčani ležajevi za pričvršćivanje Al. fasade.</t>
  </si>
  <si>
    <t xml:space="preserve">Cinčanje ležajeva izvodi se kao vruče cinčanje u debljini nanosa cinka od 120 mikrona. Sidrenje ležajeva je na AB konstrukciju pomoću odgovarajućih sidrenih vijaka. </t>
  </si>
  <si>
    <t>Obračun radova se radi po m2 izvedene al. ostakljene kontinuirane fasade.</t>
  </si>
  <si>
    <t>U cijenu uključeni svi vidljivi djelovi Al. fasade sa pripadajučim završnim opšavima po obodu fasade.</t>
  </si>
  <si>
    <r>
      <rPr>
        <sz val="10"/>
        <rFont val="Arial"/>
        <family val="2"/>
        <charset val="238"/>
      </rPr>
      <t xml:space="preserve"> - aluminijska bravarija:</t>
    </r>
    <r>
      <rPr>
        <b/>
        <sz val="10"/>
        <rFont val="Arial"/>
        <family val="2"/>
        <charset val="238"/>
      </rPr>
      <t xml:space="preserve"> shema 1a</t>
    </r>
  </si>
  <si>
    <t>Izrada, dobava i ugradnja višedijelne vanjske aluminijske ostakljene stijene s prekinutim toplinskim mostom.</t>
  </si>
  <si>
    <t>Al. stijene u sistemu profila FEAL TERMO 85 HF ili jednakovrijedno___________________</t>
  </si>
  <si>
    <t>Rubno po stijeni obavezna izvedba slijepih okvira od čeličnih cijevi u širini predviđene fasadne obloge, u svemu prema shemi.</t>
  </si>
  <si>
    <t xml:space="preserve">Brtvljenje i spajanje Al. prozora izvodi se prema sistemskim riješenjima propisanom od proizvođača sistema. </t>
  </si>
  <si>
    <t>Stijena se ugrađuje u otvor nepravilnog oblika 345-405/225 cm.</t>
  </si>
  <si>
    <t>Otklopna krila u gornjem djelu opremljena su mehanizmom za otklopno otvaranje OL 90 ili jednako vrijedan mehanizam, tri para pantiju, te dvije sigurnosne škare.</t>
  </si>
  <si>
    <t>Ostakljenje Al stijene IZO staklom;</t>
  </si>
  <si>
    <t xml:space="preserve"> 6+16+4+16+6= 48 mm</t>
  </si>
  <si>
    <t xml:space="preserve">  vanjsko staklo: </t>
  </si>
  <si>
    <t>odabrano  staklo, zatovoljava vrijednosti;</t>
  </si>
  <si>
    <t xml:space="preserve">U cijenu je uključen sav potreban rubni opšav (vanjski i unutarnji), vanjska vodonepropusna-paropropusna folija, unutarnja zrakonepropusna-paronepropusna folija, te sav potreban pričvrsni pribor. </t>
  </si>
  <si>
    <t>Staklo s postavom mliječne folije s maksimalnim stupnjem propuštnja svjetlosti.</t>
  </si>
  <si>
    <r>
      <rPr>
        <sz val="10"/>
        <rFont val="Arial"/>
        <family val="2"/>
        <charset val="238"/>
      </rPr>
      <t xml:space="preserve"> - aluminijska bravarija:</t>
    </r>
    <r>
      <rPr>
        <b/>
        <sz val="10"/>
        <rFont val="Arial"/>
        <family val="2"/>
        <charset val="238"/>
      </rPr>
      <t xml:space="preserve"> shema 21</t>
    </r>
  </si>
  <si>
    <t>Izrada, dobava i ugradnja višedijelne vanjske metalne ostakljene stijene s jednokrilnim ostakljenim zaokretnim vratima, s prekinutim toplinskim mostom.</t>
  </si>
  <si>
    <t>Dim. stijene 870 x 240/320 cm.</t>
  </si>
  <si>
    <t>Al. stijene u sistemu profila FEAL TERMO 85 HF ili jednakovrijedno_________________________</t>
  </si>
  <si>
    <t>Al. zaokretna vrata izvode se u sustavu FEAL TERMO 85 VS ili jednakovrijedno______________________</t>
  </si>
  <si>
    <t>Rubno po fasadi obavezna izvedba slijepih okvira od čeličnih cijevi u širini predvđene fasadne obloge, u svemu prema shemi.</t>
  </si>
  <si>
    <t xml:space="preserve">Brtvljenje i spajanje Al. stijene izvodi se prema sistemskim riješenjima propisanim od strane tehničkog ureda proizvođača odabranog sustava. </t>
  </si>
  <si>
    <t>Dimenzija Al. fasadne stijene 870x240/300 cm.</t>
  </si>
  <si>
    <t xml:space="preserve">U donjem djelu krila postavlja se horizontalni parapetni profil min. visine 180-210 mm. </t>
  </si>
  <si>
    <t xml:space="preserve">Al. vrata su opremljena sa tri para pantiju po krilu, Al. kvako, bravom sa jezičkom i cilindrom, te gornjim zatvaračem vratnog krila odabranom prema težini i geometriji vratnog krila.  </t>
  </si>
  <si>
    <t>Otklopna krila u donjem djelu opremljena su ručkom i pripadajućim otklopnim okovom, tri para pantiju, te dvije sigurnosne škare.</t>
  </si>
  <si>
    <t>Aluminijske stijene montiranju se u građevinski pripremljeni i obrađeni AB zid ili zid od blok opeke pomoću samoreznih,  galvaniziranih ili pocinčanih vijaka primjerenih za ovakvu vrstu montaže. Prozori se u odnosu na zid, ugrađuju prema ral smjernicama, tako da se linijski gubici Ul  što više približe  0.</t>
  </si>
  <si>
    <r>
      <rPr>
        <sz val="10"/>
        <rFont val="Arial"/>
        <family val="2"/>
        <charset val="238"/>
      </rPr>
      <t xml:space="preserve"> - aluminijska bravarija:</t>
    </r>
    <r>
      <rPr>
        <b/>
        <sz val="10"/>
        <rFont val="Arial"/>
        <family val="2"/>
        <charset val="238"/>
      </rPr>
      <t xml:space="preserve"> shema 22a</t>
    </r>
  </si>
  <si>
    <r>
      <rPr>
        <sz val="10"/>
        <rFont val="Arial"/>
        <family val="2"/>
        <charset val="238"/>
      </rPr>
      <t xml:space="preserve"> - aluminijska bravarija:</t>
    </r>
    <r>
      <rPr>
        <b/>
        <sz val="10"/>
        <rFont val="Arial"/>
        <family val="2"/>
        <charset val="238"/>
      </rPr>
      <t xml:space="preserve"> shema 22b</t>
    </r>
  </si>
  <si>
    <t>Dimenzija Al. fasadne stijene 270x240 cm.</t>
  </si>
  <si>
    <t>Aluminijske stijene montiranju se u građevinski pripremljeni i obrađeni AB zid ili zid od blok opeke pomoću samoreznih,  galvaniziranih ili pocinčanih vijaka primjerenih za ovakvu vrstu montaže. Prozori se u odnosu na zid, ugrađuju prema ral smjernicama, tako da se linijski gubici Ul što više približe 0.</t>
  </si>
  <si>
    <r>
      <rPr>
        <sz val="10"/>
        <rFont val="Arial"/>
        <family val="2"/>
        <charset val="238"/>
      </rPr>
      <t xml:space="preserve"> - aluminijska bravarija:</t>
    </r>
    <r>
      <rPr>
        <b/>
        <sz val="10"/>
        <rFont val="Arial"/>
        <family val="2"/>
        <charset val="238"/>
      </rPr>
      <t xml:space="preserve"> shema 23a</t>
    </r>
  </si>
  <si>
    <r>
      <rPr>
        <sz val="10"/>
        <rFont val="Arial"/>
        <family val="2"/>
        <charset val="238"/>
      </rPr>
      <t xml:space="preserve"> - aluminijska bravarija:</t>
    </r>
    <r>
      <rPr>
        <b/>
        <sz val="10"/>
        <rFont val="Arial"/>
        <family val="2"/>
        <charset val="238"/>
      </rPr>
      <t xml:space="preserve"> shema 23e</t>
    </r>
  </si>
  <si>
    <t>Sve kao stavka 51 osim:</t>
  </si>
  <si>
    <t>Dimenzija Al. fasadne stijene 270x210 cm.</t>
  </si>
  <si>
    <r>
      <rPr>
        <sz val="10"/>
        <rFont val="Arial"/>
        <family val="2"/>
        <charset val="238"/>
      </rPr>
      <t xml:space="preserve"> - aluminijska bravarija:</t>
    </r>
    <r>
      <rPr>
        <b/>
        <sz val="10"/>
        <rFont val="Arial"/>
        <family val="2"/>
        <charset val="238"/>
      </rPr>
      <t xml:space="preserve"> shema 23c</t>
    </r>
  </si>
  <si>
    <t>Sve kao stavka 50osim:</t>
  </si>
  <si>
    <t>Dim. stijene 268 x 240/320 cm.</t>
  </si>
  <si>
    <r>
      <rPr>
        <sz val="10"/>
        <rFont val="Arial"/>
        <family val="2"/>
        <charset val="238"/>
      </rPr>
      <t xml:space="preserve"> - aluminijska bravarija:</t>
    </r>
    <r>
      <rPr>
        <b/>
        <sz val="10"/>
        <rFont val="Arial"/>
        <family val="2"/>
        <charset val="238"/>
      </rPr>
      <t xml:space="preserve"> shema 23d</t>
    </r>
  </si>
  <si>
    <t>Dimenzija Al. fasadne stijene 870x240 cm.</t>
  </si>
  <si>
    <r>
      <rPr>
        <sz val="10"/>
        <rFont val="Arial"/>
        <family val="2"/>
        <charset val="238"/>
      </rPr>
      <t xml:space="preserve"> - aluminijska bravarija:</t>
    </r>
    <r>
      <rPr>
        <b/>
        <sz val="10"/>
        <rFont val="Arial"/>
        <family val="2"/>
        <charset val="238"/>
      </rPr>
      <t xml:space="preserve"> shema 24a</t>
    </r>
  </si>
  <si>
    <r>
      <rPr>
        <sz val="10"/>
        <rFont val="Arial"/>
        <family val="2"/>
        <charset val="238"/>
      </rPr>
      <t xml:space="preserve"> - aluminijska bravarija:</t>
    </r>
    <r>
      <rPr>
        <b/>
        <sz val="10"/>
        <rFont val="Arial"/>
        <family val="2"/>
        <charset val="238"/>
      </rPr>
      <t xml:space="preserve"> shema 24b</t>
    </r>
  </si>
  <si>
    <t>Sve kao stavka 54 osim:</t>
  </si>
  <si>
    <t>Dim. stijene 570 x 225 cm.</t>
  </si>
  <si>
    <r>
      <rPr>
        <sz val="10"/>
        <rFont val="Arial"/>
        <family val="2"/>
        <charset val="238"/>
      </rPr>
      <t xml:space="preserve"> - aluminijska bravarija:</t>
    </r>
    <r>
      <rPr>
        <b/>
        <sz val="10"/>
        <rFont val="Arial"/>
        <family val="2"/>
        <charset val="238"/>
      </rPr>
      <t xml:space="preserve"> shema 26</t>
    </r>
  </si>
  <si>
    <t>Dim. stijene 570 x 120 cm.</t>
  </si>
  <si>
    <r>
      <rPr>
        <sz val="10"/>
        <rFont val="Arial"/>
        <family val="2"/>
        <charset val="238"/>
      </rPr>
      <t xml:space="preserve"> - aluminijska bravarija:</t>
    </r>
    <r>
      <rPr>
        <b/>
        <sz val="10"/>
        <rFont val="Arial"/>
        <family val="2"/>
        <charset val="238"/>
      </rPr>
      <t xml:space="preserve"> shema 27</t>
    </r>
  </si>
  <si>
    <t>Dim. stijene 290 x 240 cm.</t>
  </si>
  <si>
    <r>
      <rPr>
        <sz val="10"/>
        <rFont val="Arial"/>
        <family val="2"/>
        <charset val="238"/>
      </rPr>
      <t xml:space="preserve"> - aluminijska bravarija:</t>
    </r>
    <r>
      <rPr>
        <b/>
        <sz val="10"/>
        <rFont val="Arial"/>
        <family val="2"/>
        <charset val="238"/>
      </rPr>
      <t xml:space="preserve"> shema 28a</t>
    </r>
  </si>
  <si>
    <r>
      <rPr>
        <sz val="10"/>
        <rFont val="Arial"/>
        <family val="2"/>
        <charset val="238"/>
      </rPr>
      <t xml:space="preserve"> - aluminijska bravarija:</t>
    </r>
    <r>
      <rPr>
        <b/>
        <sz val="10"/>
        <rFont val="Arial"/>
        <family val="2"/>
        <charset val="238"/>
      </rPr>
      <t xml:space="preserve"> shema 28b</t>
    </r>
  </si>
  <si>
    <t>Sve kao stavka 58 osim:</t>
  </si>
  <si>
    <t>Dim. stijene 105 x 120 cm.</t>
  </si>
  <si>
    <r>
      <rPr>
        <sz val="10"/>
        <rFont val="Arial"/>
        <family val="2"/>
        <charset val="238"/>
      </rPr>
      <t xml:space="preserve"> - aluminijska bravarija:</t>
    </r>
    <r>
      <rPr>
        <b/>
        <sz val="10"/>
        <rFont val="Arial"/>
        <family val="2"/>
        <charset val="238"/>
      </rPr>
      <t xml:space="preserve"> shema 30a</t>
    </r>
  </si>
  <si>
    <t>Dim. stijene 160 x 172 cm.</t>
  </si>
  <si>
    <r>
      <rPr>
        <sz val="10"/>
        <rFont val="Arial"/>
        <family val="2"/>
        <charset val="238"/>
      </rPr>
      <t xml:space="preserve"> - aluminijska bravarija:</t>
    </r>
    <r>
      <rPr>
        <b/>
        <sz val="10"/>
        <rFont val="Arial"/>
        <family val="2"/>
        <charset val="238"/>
      </rPr>
      <t xml:space="preserve"> shema 30b</t>
    </r>
  </si>
  <si>
    <t>Dim. stijene 240 x 120 cm.</t>
  </si>
  <si>
    <r>
      <rPr>
        <sz val="10"/>
        <rFont val="Arial"/>
        <family val="2"/>
        <charset val="238"/>
      </rPr>
      <t xml:space="preserve"> - aluminijska bravarija:</t>
    </r>
    <r>
      <rPr>
        <b/>
        <sz val="10"/>
        <rFont val="Arial"/>
        <family val="2"/>
        <charset val="238"/>
      </rPr>
      <t xml:space="preserve"> shema 31</t>
    </r>
  </si>
  <si>
    <t>65.</t>
  </si>
  <si>
    <t>Izrada, dobava i ugradnja višedijelne vanjske metalne ostakljene stijene s prekinutim toplinskim mostom.</t>
  </si>
  <si>
    <t>Stijena se sastoji od 12 fiksno ostakljenih polja.</t>
  </si>
  <si>
    <t>Dimenzija Al. fasadne stijene 545x187 cm.</t>
  </si>
  <si>
    <t>Al okviri i ostakljenje i ostalo prema opisu u stavci 54.</t>
  </si>
  <si>
    <r>
      <rPr>
        <sz val="10"/>
        <rFont val="Arial"/>
        <family val="2"/>
        <charset val="238"/>
      </rPr>
      <t xml:space="preserve"> - aluminijska bravarija:</t>
    </r>
    <r>
      <rPr>
        <b/>
        <sz val="10"/>
        <rFont val="Arial"/>
        <family val="2"/>
        <charset val="238"/>
      </rPr>
      <t xml:space="preserve"> shema 35</t>
    </r>
  </si>
  <si>
    <t>66.</t>
  </si>
  <si>
    <t>Stijena se sastoji od 8 fiksno ostakljenih polja i 4 otklopna polja.</t>
  </si>
  <si>
    <t>Dimenzija Al. fasadne stijene 238x350 cm.</t>
  </si>
  <si>
    <t>Al okviri, ostakljenje, mehanizam za otvaranje i sve ostalo prema opisu u stavci 54.</t>
  </si>
  <si>
    <r>
      <rPr>
        <sz val="10"/>
        <rFont val="Arial"/>
        <family val="2"/>
        <charset val="238"/>
      </rPr>
      <t xml:space="preserve"> - aluminijska bravarija:</t>
    </r>
    <r>
      <rPr>
        <b/>
        <sz val="10"/>
        <rFont val="Arial"/>
        <family val="2"/>
        <charset val="238"/>
      </rPr>
      <t xml:space="preserve"> shema 36</t>
    </r>
  </si>
  <si>
    <t>67.</t>
  </si>
  <si>
    <t>Izrada, dobava i ugradnja višedijelne vanjske metalne ostakljene stijene s dvokrilnim ostakljenim zaokretnim vratima, s prekinutim toplinskim mostom.</t>
  </si>
  <si>
    <t>Sve kao stavka 50. osim:</t>
  </si>
  <si>
    <t>Ugradnja u građevinski otvor 304/350 cm.</t>
  </si>
  <si>
    <r>
      <rPr>
        <sz val="10"/>
        <rFont val="Arial"/>
        <family val="2"/>
        <charset val="238"/>
      </rPr>
      <t xml:space="preserve"> - aluminijska bravarija:</t>
    </r>
    <r>
      <rPr>
        <b/>
        <sz val="10"/>
        <rFont val="Arial"/>
        <family val="2"/>
        <charset val="238"/>
      </rPr>
      <t xml:space="preserve"> shema 37</t>
    </r>
  </si>
  <si>
    <t>68.</t>
  </si>
  <si>
    <t>Sve kao stavka 66 osim:</t>
  </si>
  <si>
    <t>Ugradnja u građ. otvor  270/365.</t>
  </si>
  <si>
    <r>
      <rPr>
        <sz val="10"/>
        <rFont val="Arial"/>
        <family val="2"/>
        <charset val="238"/>
      </rPr>
      <t xml:space="preserve"> - aluminijska bravarija:</t>
    </r>
    <r>
      <rPr>
        <b/>
        <sz val="10"/>
        <rFont val="Arial"/>
        <family val="2"/>
        <charset val="238"/>
      </rPr>
      <t xml:space="preserve"> shema 38</t>
    </r>
  </si>
  <si>
    <r>
      <rPr>
        <sz val="10"/>
        <rFont val="Arial"/>
        <family val="2"/>
        <charset val="238"/>
      </rPr>
      <t xml:space="preserve"> - aluminijska bravarija:</t>
    </r>
    <r>
      <rPr>
        <b/>
        <sz val="10"/>
        <rFont val="Arial"/>
        <family val="2"/>
        <charset val="238"/>
      </rPr>
      <t xml:space="preserve"> shema 39</t>
    </r>
  </si>
  <si>
    <t>69.</t>
  </si>
  <si>
    <t>Ugradnja u građ. otvor 303/225.</t>
  </si>
  <si>
    <r>
      <rPr>
        <sz val="10"/>
        <rFont val="Arial"/>
        <family val="2"/>
        <charset val="238"/>
      </rPr>
      <t xml:space="preserve"> - aluminijska bravarija:</t>
    </r>
    <r>
      <rPr>
        <b/>
        <sz val="10"/>
        <rFont val="Arial"/>
        <family val="2"/>
        <charset val="238"/>
      </rPr>
      <t xml:space="preserve"> shema 40</t>
    </r>
  </si>
  <si>
    <t>Izrada, dobava i montaža do potpune gotovosti dvokrilnih punih al. vratiju u sustavu profila FEAL TERMO 85 VS, ili jednakovrijedan sustav______________________________.  Profili sa prekinutim toplinskim mostom.</t>
  </si>
  <si>
    <t xml:space="preserve">Brtvljenje i spajanje Al. vratiju izvodi se prema sistemskim riješenjima propisanom od proizvođača sistema. </t>
  </si>
  <si>
    <t>Završna obostrana obloga vratnog krila od mikroprofiliranog pocinčanog lima d=0,7 mm. Uključivo potkonstrukcija, odnosno profili ukrute i ispuna XPS u debljini profila.</t>
  </si>
  <si>
    <t>Vratna krila s vanjske strane završno obložena istim materijalom kao i fasada (kamene ploče).</t>
  </si>
  <si>
    <t>Dimenzija Al. fasadne stijene 175x217 cm.</t>
  </si>
  <si>
    <t>Al. vrata se izvode bez praga, na parapetni profil se ugrađuju četkice kao dodirni spoj gotovog poda i parapetnog profila</t>
  </si>
  <si>
    <t xml:space="preserve">Svi al. profili plastificirani su u tonu po standardnoj RAL karti, ton plastifikacije odabran od projektantice građevine, kao i boja okova odabrana prema paleti boja proizvođača okova. </t>
  </si>
  <si>
    <t>Boja okova po odabiru projektanta, a sve prema proizvodnom programu proizvođača okova.
Odabrani okov prilagoditi težinu i geometriju krila, tako da nesmetano zadovoljava funkciju otvaranja</t>
  </si>
  <si>
    <t>Aluminijska vrata montiranju se u građevinski pripremljeni i obrađeni AB zid ili zid od blok opeke pomoću samoreznih,  galvaniziranih ili pocinčanih vijaka primjerenih za ovakvu vrstu montaže.</t>
  </si>
  <si>
    <r>
      <rPr>
        <sz val="10"/>
        <rFont val="Arial"/>
        <family val="2"/>
        <charset val="238"/>
      </rPr>
      <t xml:space="preserve"> - aluminijska bravarija:</t>
    </r>
    <r>
      <rPr>
        <b/>
        <sz val="10"/>
        <rFont val="Arial"/>
        <family val="2"/>
        <charset val="238"/>
      </rPr>
      <t xml:space="preserve"> shema 41b</t>
    </r>
  </si>
  <si>
    <t>Izrada, dobava i montaža do potpune gotovosti jednokrilnih punih al. vratiju u sustavu profila FEAL TERMO 85 VS, ili jednakovrijedan sustav______________________________..  Profili sa prekinutim toplinskim mostom.</t>
  </si>
  <si>
    <t>Dimenzija vrata 114x217 cm.</t>
  </si>
  <si>
    <t>Sve ostalo kao stavka 70.</t>
  </si>
  <si>
    <r>
      <rPr>
        <sz val="10"/>
        <rFont val="Arial"/>
        <family val="2"/>
        <charset val="238"/>
      </rPr>
      <t xml:space="preserve"> - aluminijska bravarija:</t>
    </r>
    <r>
      <rPr>
        <b/>
        <sz val="10"/>
        <rFont val="Arial"/>
        <family val="2"/>
        <charset val="238"/>
      </rPr>
      <t xml:space="preserve"> shema 41a</t>
    </r>
  </si>
  <si>
    <t>72.</t>
  </si>
  <si>
    <r>
      <t xml:space="preserve">Stijena se ugrađuje u otvor nepravilnog oblika 120-170/275 cm (shema </t>
    </r>
    <r>
      <rPr>
        <b/>
        <sz val="10"/>
        <rFont val="Arial"/>
        <family val="2"/>
        <charset val="238"/>
      </rPr>
      <t>42</t>
    </r>
    <r>
      <rPr>
        <sz val="10"/>
        <rFont val="Arial"/>
        <family val="2"/>
        <charset val="238"/>
      </rPr>
      <t>)</t>
    </r>
  </si>
  <si>
    <r>
      <t xml:space="preserve">i 165-215/275 cm (shema </t>
    </r>
    <r>
      <rPr>
        <b/>
        <sz val="10"/>
        <rFont val="Arial"/>
        <family val="2"/>
        <charset val="238"/>
      </rPr>
      <t>47</t>
    </r>
    <r>
      <rPr>
        <sz val="10"/>
        <rFont val="Arial"/>
        <family val="2"/>
        <charset val="238"/>
      </rPr>
      <t>).</t>
    </r>
  </si>
  <si>
    <t>Stijena s fiksno ostakljenim poljima.</t>
  </si>
  <si>
    <t>Al. profili i ostakljenje prema opisu u stavci 54.</t>
  </si>
  <si>
    <r>
      <rPr>
        <sz val="10"/>
        <rFont val="Arial"/>
        <family val="2"/>
        <charset val="238"/>
      </rPr>
      <t xml:space="preserve"> - aluminijska bravarija:</t>
    </r>
    <r>
      <rPr>
        <b/>
        <sz val="10"/>
        <rFont val="Arial"/>
        <family val="2"/>
        <charset val="238"/>
      </rPr>
      <t xml:space="preserve"> shema 42</t>
    </r>
  </si>
  <si>
    <r>
      <rPr>
        <sz val="10"/>
        <rFont val="Arial"/>
        <family val="2"/>
        <charset val="238"/>
      </rPr>
      <t xml:space="preserve"> - aluminijska bravarija:</t>
    </r>
    <r>
      <rPr>
        <b/>
        <sz val="10"/>
        <rFont val="Arial"/>
        <family val="2"/>
        <charset val="238"/>
      </rPr>
      <t xml:space="preserve"> shema 47</t>
    </r>
  </si>
  <si>
    <t>73.</t>
  </si>
  <si>
    <t>Izrada, dobava i ugradnja višedijelne vanjske aluminijske ostakljene stijene s dvokrilnim punim zaokretnim vratima, s prekinutim toplinskim mostom.</t>
  </si>
  <si>
    <t>Dim. stijene 200-490/ 375-622 cm.</t>
  </si>
  <si>
    <t>Al. Profili, ostakljenje i okov prema opisu u stavci 50.</t>
  </si>
  <si>
    <r>
      <rPr>
        <sz val="10"/>
        <rFont val="Arial"/>
        <family val="2"/>
        <charset val="238"/>
      </rPr>
      <t xml:space="preserve"> - aluminijska bravarija:</t>
    </r>
    <r>
      <rPr>
        <b/>
        <sz val="10"/>
        <rFont val="Arial"/>
        <family val="2"/>
        <charset val="238"/>
      </rPr>
      <t xml:space="preserve"> shema 43</t>
    </r>
  </si>
  <si>
    <t>74.</t>
  </si>
  <si>
    <t>Dim. stijene 505/380 cm.</t>
  </si>
  <si>
    <t>Al. Profili, ostakljenje i okov prema opisu u stavci 54.</t>
  </si>
  <si>
    <r>
      <rPr>
        <sz val="10"/>
        <rFont val="Arial"/>
        <family val="2"/>
        <charset val="238"/>
      </rPr>
      <t xml:space="preserve"> - aluminijska bravarija:</t>
    </r>
    <r>
      <rPr>
        <b/>
        <sz val="10"/>
        <rFont val="Arial"/>
        <family val="2"/>
        <charset val="238"/>
      </rPr>
      <t xml:space="preserve"> shema 44</t>
    </r>
  </si>
  <si>
    <t>75.</t>
  </si>
  <si>
    <r>
      <t>Dim. stijene 505/160 (</t>
    </r>
    <r>
      <rPr>
        <b/>
        <sz val="10"/>
        <rFont val="Arial"/>
        <family val="2"/>
        <charset val="238"/>
      </rPr>
      <t>45a</t>
    </r>
    <r>
      <rPr>
        <sz val="10"/>
        <rFont val="Arial"/>
        <family val="2"/>
        <charset val="238"/>
      </rPr>
      <t>)</t>
    </r>
    <r>
      <rPr>
        <b/>
        <sz val="10"/>
        <rFont val="Arial"/>
        <family val="2"/>
        <charset val="238"/>
      </rPr>
      <t xml:space="preserve"> </t>
    </r>
    <r>
      <rPr>
        <sz val="10"/>
        <rFont val="Arial"/>
        <family val="2"/>
        <charset val="238"/>
      </rPr>
      <t>cm i 490/160 (</t>
    </r>
    <r>
      <rPr>
        <b/>
        <sz val="10"/>
        <rFont val="Arial"/>
        <family val="2"/>
        <charset val="238"/>
      </rPr>
      <t>45b</t>
    </r>
    <r>
      <rPr>
        <sz val="10"/>
        <rFont val="Arial"/>
        <family val="2"/>
        <charset val="238"/>
      </rPr>
      <t>)</t>
    </r>
  </si>
  <si>
    <r>
      <rPr>
        <sz val="10"/>
        <rFont val="Arial"/>
        <family val="2"/>
        <charset val="238"/>
      </rPr>
      <t xml:space="preserve"> - aluminijska bravarija:</t>
    </r>
    <r>
      <rPr>
        <b/>
        <sz val="10"/>
        <rFont val="Arial"/>
        <family val="2"/>
        <charset val="238"/>
      </rPr>
      <t xml:space="preserve"> shema 45a</t>
    </r>
  </si>
  <si>
    <r>
      <rPr>
        <sz val="10"/>
        <rFont val="Arial"/>
        <family val="2"/>
        <charset val="238"/>
      </rPr>
      <t xml:space="preserve"> - aluminijska bravarija:</t>
    </r>
    <r>
      <rPr>
        <b/>
        <sz val="10"/>
        <rFont val="Arial"/>
        <family val="2"/>
        <charset val="238"/>
      </rPr>
      <t xml:space="preserve"> shema 45b</t>
    </r>
  </si>
  <si>
    <t>76.</t>
  </si>
  <si>
    <t>Izrada, dobava i ugradnja 2-dijelne vanjske aluminijske ostakljene stijene s prekinutim toplinskim mostom</t>
  </si>
  <si>
    <t>Dim. Stijene 220/80 cm.</t>
  </si>
  <si>
    <r>
      <rPr>
        <sz val="10"/>
        <rFont val="Arial"/>
        <family val="2"/>
        <charset val="238"/>
      </rPr>
      <t xml:space="preserve"> - aluminijska bravarija:</t>
    </r>
    <r>
      <rPr>
        <b/>
        <sz val="10"/>
        <rFont val="Arial"/>
        <family val="2"/>
        <charset val="238"/>
      </rPr>
      <t xml:space="preserve"> shema 46a</t>
    </r>
  </si>
  <si>
    <t>77.</t>
  </si>
  <si>
    <t>Izrada, dobava i ugradnja 1-dijelne vanjske aluminijske ostakljene stijene s prekinutim toplinskim mostom</t>
  </si>
  <si>
    <t>Dim. Stijene 100/80 cm.</t>
  </si>
  <si>
    <t>Izrada, dobava i ugradnja višedijelne vanjske aluminijske ostakljene stijene s prekinutim toplinskim mostom</t>
  </si>
  <si>
    <t>Dim. Stijene 304/275 cm.</t>
  </si>
  <si>
    <t>Stijena čini cjelinu sa stijenama opisanim i obračunatim  u stavci 72 (shema 47), stavci 79 (shema 49)</t>
  </si>
  <si>
    <r>
      <rPr>
        <sz val="10"/>
        <rFont val="Arial"/>
        <family val="2"/>
        <charset val="238"/>
      </rPr>
      <t xml:space="preserve"> - aluminijska bravarija:</t>
    </r>
    <r>
      <rPr>
        <b/>
        <sz val="10"/>
        <rFont val="Arial"/>
        <family val="2"/>
        <charset val="238"/>
      </rPr>
      <t xml:space="preserve"> shema 48</t>
    </r>
  </si>
  <si>
    <t>Stijena s zaokretnim krilom i fiksno ostakljenim poljima.</t>
  </si>
  <si>
    <t>Dim. Stijene 279/300 cm.</t>
  </si>
  <si>
    <t>Svijetla dim zaokretnog krila 100 x 210.</t>
  </si>
  <si>
    <t>Stijena čini cjelinu sa stijenama opisanim i obračunatim  u stavci 78 (shema 48), stavci 80 (shema 50)</t>
  </si>
  <si>
    <r>
      <rPr>
        <sz val="10"/>
        <rFont val="Arial"/>
        <family val="2"/>
        <charset val="238"/>
      </rPr>
      <t xml:space="preserve"> - aluminijska bravarija:</t>
    </r>
    <r>
      <rPr>
        <b/>
        <sz val="10"/>
        <rFont val="Arial"/>
        <family val="2"/>
        <charset val="238"/>
      </rPr>
      <t xml:space="preserve"> shema 49</t>
    </r>
  </si>
  <si>
    <t>Dim. Stijene 270/300 cm.</t>
  </si>
  <si>
    <t>Stijena čini cjelinu sa stijenom opisanom i obračunatom u stavci 79 (shema 49)</t>
  </si>
  <si>
    <r>
      <rPr>
        <sz val="10"/>
        <rFont val="Arial"/>
        <family val="2"/>
        <charset val="238"/>
      </rPr>
      <t xml:space="preserve"> - aluminijska bravarija:</t>
    </r>
    <r>
      <rPr>
        <b/>
        <sz val="10"/>
        <rFont val="Arial"/>
        <family val="2"/>
        <charset val="238"/>
      </rPr>
      <t xml:space="preserve"> shema 50</t>
    </r>
  </si>
  <si>
    <t>Dobava i postava 3-dijelne vanjske pune aluminijska bez prekinutog toplinskog mosta.</t>
  </si>
  <si>
    <t>Stijena se sastoji se od dva zaokretna krila i fiskno ostakljenog nadsvjetla.</t>
  </si>
  <si>
    <t>Stijena se ugrađuje se u zid od opeke/AB d=25 cm.</t>
  </si>
  <si>
    <t>Svijetla dimenzija zaokretnih krila 2x 100/210cm.</t>
  </si>
  <si>
    <t>Završna obostrana obloga vrata od mikroprofiliranog pocinčanog lima d=0,7 mm. Uključivo potkonstrukcija, odnosno profili ukrute.</t>
  </si>
  <si>
    <t>Ugradba u građevinski otvor dimenzija 214/270 cm</t>
  </si>
  <si>
    <r>
      <rPr>
        <sz val="10"/>
        <rFont val="Arial"/>
        <family val="2"/>
        <charset val="238"/>
      </rPr>
      <t xml:space="preserve"> - aluminijska bravarija: </t>
    </r>
    <r>
      <rPr>
        <b/>
        <sz val="10"/>
        <rFont val="Arial"/>
        <family val="2"/>
        <charset val="238"/>
      </rPr>
      <t xml:space="preserve"> shema 51</t>
    </r>
  </si>
  <si>
    <t>Stijena se ugrađuje se u zid od opeke/ab d=25 cm</t>
  </si>
  <si>
    <t>Svijetla dimenzija zaokretnog krila 88/215 cm.</t>
  </si>
  <si>
    <r>
      <rPr>
        <b/>
        <sz val="10"/>
        <rFont val="Arial"/>
        <family val="2"/>
        <charset val="238"/>
      </rPr>
      <t>Kriteriji za ocjenu jednakovrijednosti:</t>
    </r>
    <r>
      <rPr>
        <sz val="10"/>
        <rFont val="Arial"/>
        <family val="2"/>
        <charset val="238"/>
      </rPr>
      <t>Umax=1,3 W/m2K, g=0,5, min Rw=33 dB</t>
    </r>
  </si>
  <si>
    <r>
      <rPr>
        <sz val="10"/>
        <rFont val="Arial"/>
        <family val="2"/>
        <charset val="238"/>
      </rPr>
      <t xml:space="preserve"> - aluminijska bravarija: </t>
    </r>
    <r>
      <rPr>
        <b/>
        <sz val="10"/>
        <rFont val="Arial"/>
        <family val="2"/>
        <charset val="238"/>
      </rPr>
      <t xml:space="preserve"> shema 52</t>
    </r>
  </si>
  <si>
    <t>Dimenzija Al. fasadne stijene 280x225 cm.</t>
  </si>
  <si>
    <r>
      <rPr>
        <sz val="10"/>
        <rFont val="Arial"/>
        <family val="2"/>
        <charset val="238"/>
      </rPr>
      <t xml:space="preserve"> - aluminijska bravarija:</t>
    </r>
    <r>
      <rPr>
        <b/>
        <sz val="10"/>
        <rFont val="Arial"/>
        <family val="2"/>
        <charset val="238"/>
      </rPr>
      <t xml:space="preserve"> shema 53</t>
    </r>
  </si>
  <si>
    <t>Dimenzija Al. fasadne stijene 243x225 cm.</t>
  </si>
  <si>
    <r>
      <rPr>
        <sz val="10"/>
        <rFont val="Arial"/>
        <family val="2"/>
        <charset val="238"/>
      </rPr>
      <t xml:space="preserve"> - aluminijska bravarija:</t>
    </r>
    <r>
      <rPr>
        <b/>
        <sz val="10"/>
        <rFont val="Arial"/>
        <family val="2"/>
        <charset val="238"/>
      </rPr>
      <t xml:space="preserve"> shema 54</t>
    </r>
  </si>
  <si>
    <t>Dimenzija Al. fasadne stijene 260x240 cm.</t>
  </si>
  <si>
    <r>
      <rPr>
        <sz val="10"/>
        <rFont val="Arial"/>
        <family val="2"/>
        <charset val="238"/>
      </rPr>
      <t xml:space="preserve"> - aluminijska bravarija:</t>
    </r>
    <r>
      <rPr>
        <b/>
        <sz val="10"/>
        <rFont val="Arial"/>
        <family val="2"/>
        <charset val="238"/>
      </rPr>
      <t xml:space="preserve"> shema 55a</t>
    </r>
  </si>
  <si>
    <r>
      <rPr>
        <sz val="10"/>
        <rFont val="Arial"/>
        <family val="2"/>
        <charset val="238"/>
      </rPr>
      <t xml:space="preserve"> - aluminijska bravarija:</t>
    </r>
    <r>
      <rPr>
        <b/>
        <sz val="10"/>
        <rFont val="Arial"/>
        <family val="2"/>
        <charset val="238"/>
      </rPr>
      <t xml:space="preserve"> shema 55b</t>
    </r>
  </si>
  <si>
    <t>Dimenzija Al. fasadne stijene 190x240 cm.</t>
  </si>
  <si>
    <r>
      <rPr>
        <sz val="10"/>
        <rFont val="Arial"/>
        <family val="2"/>
        <charset val="238"/>
      </rPr>
      <t xml:space="preserve"> - aluminijska bravarija:</t>
    </r>
    <r>
      <rPr>
        <b/>
        <sz val="10"/>
        <rFont val="Arial"/>
        <family val="2"/>
        <charset val="238"/>
      </rPr>
      <t xml:space="preserve"> shema 57</t>
    </r>
  </si>
  <si>
    <t>Dimenzija Al. fasadne stijene 160x240 cm.</t>
  </si>
  <si>
    <r>
      <rPr>
        <sz val="10"/>
        <rFont val="Arial"/>
        <family val="2"/>
        <charset val="238"/>
      </rPr>
      <t xml:space="preserve"> - aluminijska bravarija:</t>
    </r>
    <r>
      <rPr>
        <b/>
        <sz val="10"/>
        <rFont val="Arial"/>
        <family val="2"/>
        <charset val="238"/>
      </rPr>
      <t xml:space="preserve"> shema 58</t>
    </r>
  </si>
  <si>
    <t>Izrada ,dobava i postava 3-dijelne vanjske pune aluminijska bez prekinutog toplinskog mosta.</t>
  </si>
  <si>
    <t>Stijena se ugrađuje se u zid opeke/ab d=25 cm.</t>
  </si>
  <si>
    <t>Svijetla dimenzija zaokretnih krila 2x 90/240cm.</t>
  </si>
  <si>
    <t>U cijenu uključena izvedbe prestrujne rešetke u donjoj zoni vrata, sukladno Strojarskom projektu.</t>
  </si>
  <si>
    <t>Ugradba u građevinski otvor dimenzija 194/300 cm</t>
  </si>
  <si>
    <r>
      <rPr>
        <sz val="10"/>
        <rFont val="Arial"/>
        <family val="2"/>
        <charset val="238"/>
      </rPr>
      <t xml:space="preserve"> - aluminijska bravarija: </t>
    </r>
    <r>
      <rPr>
        <b/>
        <sz val="10"/>
        <rFont val="Arial"/>
        <family val="2"/>
        <charset val="238"/>
      </rPr>
      <t xml:space="preserve"> shema 32a</t>
    </r>
  </si>
  <si>
    <t>Izrada, dobava i ugradnja ventilacijske aluminijske rešetke za prostor kotlovnice.</t>
  </si>
  <si>
    <t xml:space="preserve">Suha ugradnja u vanjski nosivi zid od AB/blok opeke d=25cm, kod kotlovnice. </t>
  </si>
  <si>
    <t>Rešetka se izrađuje od alumijskog lima.</t>
  </si>
  <si>
    <t>Ugradba u građevinski otvor dimenzija 160/51 cm.</t>
  </si>
  <si>
    <t>ALUMINIJSKA BRAVARIJA UKUPNO:</t>
  </si>
  <si>
    <t xml:space="preserve"> III</t>
  </si>
  <si>
    <t>CRNA BRAVARIJA</t>
  </si>
  <si>
    <t>Dobava, izrada i montaža ograde glavnog unutarnjeg stubišta i podesta stubišta.</t>
  </si>
  <si>
    <t xml:space="preserve">Prosječna visina ograde 110 cm (max 121 cm tj. min 100 cm od kote gotovog poda). </t>
  </si>
  <si>
    <t xml:space="preserve">Ograda se radi od plosnatog željeza, dim 50x5, plastificirano u boje po izboru projektanta (minimalno 3 različite boje). </t>
  </si>
  <si>
    <t>Na gornji i donji horizontalni pojas vare se vertikalne prečke u razmacima po 11cm.</t>
  </si>
  <si>
    <t xml:space="preserve">Osna udaljenost između gornjeg i donjeg pojasa na ravnom dijelu ograde (podest) iznosti 127cm a na kosom dijelu (stubišni krakovi) 116cm. </t>
  </si>
  <si>
    <t>Donji pojas/prečka se bočno fiksira u betonsku ploču, udaljenost od donjeg ruba ploče prema nacrtu.</t>
  </si>
  <si>
    <t xml:space="preserve">Rukohvat jedrveni, hrastov (I klasa), lakiran bezbojnim mat lakom u tri sloja i pričvršćen iver vijcima s bočne strane na horizontalni komad plosnog željeza. </t>
  </si>
  <si>
    <t>Postavlja se na visini 90cm mjereno od sredine gazišta.</t>
  </si>
  <si>
    <t xml:space="preserve">U jediničnu cijenu stavke uključen kompletan rad, materijal i pribor, svi potrebni spojni i pričvrsni elementi, sve do pune funkcionalnosti ograde.  </t>
  </si>
  <si>
    <t>U jediničnu cijenu stavke uključena izvedba potrebne radioničke dokumentacije, koju je potrebno dostaviti na ovjeru projektantu.</t>
  </si>
  <si>
    <t xml:space="preserve">Sve izvesti prema nacrtima i dogovoru s projektantom. </t>
  </si>
  <si>
    <t>Obračun po m1 izvedene i ugrađene ograde.</t>
  </si>
  <si>
    <r>
      <rPr>
        <sz val="10"/>
        <rFont val="Arial"/>
        <family val="2"/>
        <charset val="238"/>
      </rPr>
      <t xml:space="preserve"> - shema bravarije:</t>
    </r>
    <r>
      <rPr>
        <b/>
        <sz val="10"/>
        <rFont val="Arial"/>
        <family val="2"/>
        <charset val="238"/>
      </rPr>
      <t xml:space="preserve"> R1</t>
    </r>
  </si>
  <si>
    <r>
      <rPr>
        <sz val="10"/>
        <rFont val="Arial"/>
        <family val="2"/>
        <charset val="238"/>
      </rPr>
      <t xml:space="preserve"> - shema bravarije:</t>
    </r>
    <r>
      <rPr>
        <b/>
        <sz val="10"/>
        <rFont val="Arial"/>
        <family val="2"/>
        <charset val="238"/>
      </rPr>
      <t xml:space="preserve"> R2</t>
    </r>
  </si>
  <si>
    <t>Dobava, izrada i montaža ograde vanjskog evakuacijskog stubišta i podesta stubišta.</t>
  </si>
  <si>
    <t xml:space="preserve">Ukupna visina ograde 145 cm tj. 120 cm od kote gotovog poda. </t>
  </si>
  <si>
    <t xml:space="preserve">Ograda se radi od plosnatog željeza, dim 50x5, vrućecinčano, plastificirano u boje po izboru projektanta (minimalno 3 različite boje). </t>
  </si>
  <si>
    <t>Na gornji i donji horizontalni pojas vare se vertikalne prečke u razmacima po 10 cm.</t>
  </si>
  <si>
    <t xml:space="preserve">Udaljenost između gornjeg i donjeg pojasa na ravnom dijelu ograde (podest) iznosti 145 cm a na kosom dijelu (stubišni krak) 130cm. </t>
  </si>
  <si>
    <t>Rukohvat je od željeznih cijevi, presjeka Ø50mm, plastificiran u boji po izboru projektanta, pričvršćen na ogradu pomoću L profila od plosnatog željeza zavarenih na vertikalne prečke ograde.</t>
  </si>
  <si>
    <t>Postavlja se na visini 120 cm mjereno od sredine gazišta.</t>
  </si>
  <si>
    <r>
      <rPr>
        <sz val="10"/>
        <rFont val="Arial"/>
        <family val="2"/>
        <charset val="238"/>
      </rPr>
      <t xml:space="preserve"> - shema bravarije:</t>
    </r>
    <r>
      <rPr>
        <b/>
        <sz val="10"/>
        <rFont val="Arial"/>
        <family val="2"/>
        <charset val="238"/>
      </rPr>
      <t xml:space="preserve"> R3</t>
    </r>
  </si>
  <si>
    <r>
      <rPr>
        <sz val="10"/>
        <rFont val="Arial"/>
        <family val="2"/>
        <charset val="238"/>
      </rPr>
      <t xml:space="preserve"> - shema bravarije:</t>
    </r>
    <r>
      <rPr>
        <b/>
        <sz val="10"/>
        <rFont val="Arial"/>
        <family val="2"/>
        <charset val="238"/>
      </rPr>
      <t xml:space="preserve"> R3 </t>
    </r>
    <r>
      <rPr>
        <sz val="10"/>
        <rFont val="Arial"/>
        <family val="2"/>
        <charset val="238"/>
      </rPr>
      <t>- zrcalna</t>
    </r>
  </si>
  <si>
    <t>Dobava, izrada i montaža ograde vanjske rampe za pristup invalida glavnom ulazu škole.</t>
  </si>
  <si>
    <t xml:space="preserve">Ukupna visina ograde 125 cm tj. 100 cm od kote gotovog poda. </t>
  </si>
  <si>
    <t xml:space="preserve">Udaljenost između gornjeg i donjeg pojasa iznosti 125 cm. </t>
  </si>
  <si>
    <t>Postavlja se na visini 60 i 90 cm mjereno od gotovog poda.</t>
  </si>
  <si>
    <r>
      <rPr>
        <sz val="10"/>
        <rFont val="Arial"/>
        <family val="2"/>
        <charset val="238"/>
      </rPr>
      <t xml:space="preserve"> - shema bravarije:</t>
    </r>
    <r>
      <rPr>
        <b/>
        <sz val="10"/>
        <rFont val="Arial"/>
        <family val="2"/>
        <charset val="238"/>
      </rPr>
      <t xml:space="preserve"> R4</t>
    </r>
  </si>
  <si>
    <t>CRNA BRAVARIJA UKUPNO:</t>
  </si>
  <si>
    <t>lV</t>
  </si>
  <si>
    <t>KERAMIČARSKI RADOVI</t>
  </si>
  <si>
    <t xml:space="preserve">Dobava i polaganje protukliznih keramičkih podnih pločica u sanitarijama, spremištima i  svlačionicama ljepljenjem na pripremljenoj podlozi. </t>
  </si>
  <si>
    <r>
      <rPr>
        <b/>
        <sz val="10"/>
        <rFont val="Arial"/>
        <family val="2"/>
        <charset val="238"/>
      </rPr>
      <t>Kriteriji za ocjenu jednakovrijednosti</t>
    </r>
    <r>
      <rPr>
        <sz val="10"/>
        <rFont val="Arial"/>
        <family val="2"/>
        <charset val="238"/>
      </rPr>
      <t xml:space="preserve">:Pločice I.klase, protukliznosti R10 (sanitarije, svlačionice) i R11 (kuhinja i blagovaonica) </t>
    </r>
  </si>
  <si>
    <t>Pločice jednolične strukture - mat obrade, dimenzija i boje po izboru projektanta.</t>
  </si>
  <si>
    <t>Nabavna cijena 100 kn/m2 (po izboru projektanta)</t>
  </si>
  <si>
    <t>Način polaganja ( s reškom ili bez reške) odredit će projektant. Širina fuga do 1 mm. Fuge se ispunjavaju masom za fugiranje u boji po izboru projektanta.</t>
  </si>
  <si>
    <t>Rezanje, brušenje, fugiranje i čišćenje opločenja sadržano je u jediničnoj cijeni. Pod se izvodi u padu prema sifonu u svim prostorijama gdje su sifoni ugrađeni.</t>
  </si>
  <si>
    <t>Ukoliko zidovi nisu obloženi keramičkim pločicama uz zidove se postavlja ljepljeni sokl iz keramičkih pločica visine 10 cm što se posebno ne obračunava, već je pridodato površini poda.</t>
  </si>
  <si>
    <t>U cijenu uključen sav potreban rad materijal i pribor</t>
  </si>
  <si>
    <t>Obračun po m2 obrađene plohe.</t>
  </si>
  <si>
    <t xml:space="preserve"> - pločice protukliznosti R 10</t>
  </si>
  <si>
    <t xml:space="preserve"> - pločice protukliznosti R 11</t>
  </si>
  <si>
    <t>Dobava i oblaganje zidova  keramičkim glaziranim zidnim pločicama kvalitete kao u opisu stavke 1, ljepljenjem na pripremljenoj ožbukanoj podlozi, a u boji i načinu polaganja po izboru projektanta. Nabavna cijena 100kn/m2.</t>
  </si>
  <si>
    <t>U sanitarnim prostorijama zid se oblaže do gornjeg ruba vrata (220 cm)</t>
  </si>
  <si>
    <t>U prostoru kuhinje zidovi se oblažu u punoj visini, do spušetnog stropa (300cm)</t>
  </si>
  <si>
    <t>Na sudarnim bridovima zidova izvesti spoj kutnim letvicama po izboru projektanta.</t>
  </si>
  <si>
    <t>Način polaganja ( sa reškom ili bez reške) odredit će projektant. Širina fuga do 1 mm. Fuge se ispunjavaju masom za fugiranje u boji po izboru projektanta.</t>
  </si>
  <si>
    <t>Stavkom obuhvaćeno oblaganje keramikom špaleta oko svih otvora u prostorijama gdje se zidovi oblažu keramikom u punoj visini.</t>
  </si>
  <si>
    <t>Pločice postaviti tako a se fuge zidnih pločica poklapaju s fugama podnih pločica.</t>
  </si>
  <si>
    <t>U cijenu uključen sav potreban rad,materijal i pribor</t>
  </si>
  <si>
    <t xml:space="preserve"> - sanitarije (h=220cm)</t>
  </si>
  <si>
    <t xml:space="preserve"> - kuhinja (h=300 cm)</t>
  </si>
  <si>
    <t>Dobava i oblaganje prostora zida iza umivaonika u učionicama i kabinetima glaziranim keramičkim zidnim pločicama kvalitete kao u opisu stavke 2.</t>
  </si>
  <si>
    <t>Pločice se postavljaju u širini 1,2m i visini od 1,2m</t>
  </si>
  <si>
    <t>Dobava i oblaganje čela, gazišta i podesta unutarnjih stubišta podnim keramičkim pločicama, klinkerske vrste, protukliznosti oznake R9.</t>
  </si>
  <si>
    <t>Boja i vrsta po izboru projektanta. Nabavna cijena 100 kn/m2</t>
  </si>
  <si>
    <t xml:space="preserve">Pločice kao tip GRES ili odgovarajuće/jednakovrijedno.Pločice položiti u cementni mort M-10. </t>
  </si>
  <si>
    <t>Gazište izvesti sa protukliznim trakama izvedenim u širini 5 cm.  Sve mjere uzeti na licu mjesta.</t>
  </si>
  <si>
    <t xml:space="preserve">Rezanje, brušenje, fugiranje i čišćenje sadržano je u jediničnoj cijeni. </t>
  </si>
  <si>
    <t>U cijenu uključen sav potreban rad materijal i pribor.</t>
  </si>
  <si>
    <t xml:space="preserve"> - gazišta i podesti</t>
  </si>
  <si>
    <t xml:space="preserve"> - čela</t>
  </si>
  <si>
    <t>KERAMIČARSKI RADOVI UKUPNO:</t>
  </si>
  <si>
    <t>PODOPOLAGAČKI RADOVI</t>
  </si>
  <si>
    <t>Nabava, dobava i postava hrastovih parketnih daščica I. klase, debljine 22 mm, širine 6 cm i duljine 30-40 cm.</t>
  </si>
  <si>
    <t>Parket se lijepi na glazuru odgovarajućim ljepilom za parket. Način polaganja parketnih daščica odrediti će projektant. Podloga mora biti čista i suha, te po potrebi izravnata olma  ili sličnom masom.</t>
  </si>
  <si>
    <t>Parket mora biti propisno osušen, te prije polaganja uskladišten na licu mjesta barem mjesec dana. Prije nabavke obavezno dostaviti uzorak na odobrenje i kontrolu prosušenosti.</t>
  </si>
  <si>
    <t>Uz zid parketne daščice se postavljaju cca 1,5 cm udaljene od zida. Na spoju različitih podnih obloga (parket i ker.pločice) potrebno je ugraditi "L" profil iz  Al lima.</t>
  </si>
  <si>
    <t>Uz zidove se postavljaju kutne letvice a što je posebno obračunato.</t>
  </si>
  <si>
    <t>Cijenom je obuhvaćeno brušenje, trokratno lakiranje polumat  lakom.</t>
  </si>
  <si>
    <t>Obračun po m2 ortogonalne projekcije, sve kompletno.</t>
  </si>
  <si>
    <t>Nabava, dobava materijala i postava kutnih profiliranih letvica na spoju zida i poda u prostorijama u kojima se polaže parket. Letvice se izvode od hrastovog drveta veličine presjeka cca 2x2 cm  - klasična letvica za parket. Učvršćivanje nehrđajućim vijcima u plastičnim tiplama u zid.</t>
  </si>
  <si>
    <t xml:space="preserve">Cijenom je obuhvaćeno brušenje, trokratno lakiranje polumat lakom </t>
  </si>
  <si>
    <t>Obračun po m1 ugrađenih letvica.</t>
  </si>
  <si>
    <t>Radovi izvedbe epoxy poda stavke 1-3:</t>
  </si>
  <si>
    <t>Priprema podloge strojno kugličnim sačmarenjem, brušenjem ili frezanjem.</t>
  </si>
  <si>
    <t xml:space="preserve">Priprema se izvodi zbog odstranjivanja loših </t>
  </si>
  <si>
    <t xml:space="preserve">površinskih dijelova sa komplet čišćenjem,  </t>
  </si>
  <si>
    <t xml:space="preserve">usisavanjem, a sve zbog potrebne prionjivosti </t>
  </si>
  <si>
    <t>podne obloge za podlogu (vlačna čvrstoća min.1,5 N/mm)</t>
  </si>
  <si>
    <t>U cijenu uključena izvedba sanacije eventualnih</t>
  </si>
  <si>
    <t xml:space="preserve">pukotina i oštećenja na podu i korekcija visina. </t>
  </si>
  <si>
    <t>Izvodi se reparaturnim mortom na bazi epoksidnih smola proizvodom Sikafloor 156 ili jednakovrijedno i punila od kvarcnog pijeska, izrazito visoke otpornosti na habanje i opterećenja.</t>
  </si>
  <si>
    <t>habanje i opterećenja.</t>
  </si>
  <si>
    <t>Tlačna čvrstoća: 80 N/mm2</t>
  </si>
  <si>
    <t>Savojna čvrstoća 40 N/mm2</t>
  </si>
  <si>
    <t>Obračun po m2 obrađene podne površine.</t>
  </si>
  <si>
    <t>jednakovrijedan proizvod</t>
  </si>
  <si>
    <t xml:space="preserve">Nabava, dobava i ugradnja podnog sustava na bazi epoksidnih smola prosječne debljine 2,5 mm. </t>
  </si>
  <si>
    <r>
      <t xml:space="preserve">Sustav izveden proizvodima tip kao Sikafloor-81 + EpoCem + Sikafloor-2530 ili jednakovrijedan proizvod   </t>
    </r>
    <r>
      <rPr>
        <u/>
        <sz val="10"/>
        <rFont val="Arial"/>
        <family val="2"/>
        <charset val="238"/>
      </rPr>
      <t xml:space="preserve">                              </t>
    </r>
    <r>
      <rPr>
        <sz val="10"/>
        <rFont val="Arial"/>
        <family val="2"/>
        <charset val="238"/>
      </rPr>
      <t>.</t>
    </r>
  </si>
  <si>
    <t>Podni sustav mora zadovoljiti sljedeće zahtjeve:</t>
  </si>
  <si>
    <t xml:space="preserve"> visoka mehanička otpornost</t>
  </si>
  <si>
    <t xml:space="preserve"> visoka kemijska otpornost</t>
  </si>
  <si>
    <t xml:space="preserve"> protukliznost</t>
  </si>
  <si>
    <t xml:space="preserve"> vodonepropustnost</t>
  </si>
  <si>
    <t xml:space="preserve"> lako održavanje</t>
  </si>
  <si>
    <t>Ton i boja poda prem,a odabiru projektanta.</t>
  </si>
  <si>
    <t>Kod odabira tehnologije treba uzeti u obzir brzinu ugradnje.</t>
  </si>
  <si>
    <t>Kriteriji za ocjenu jednakovrijednosti:proizvod mora zadovoljiti sljedeće zahtjeve:</t>
  </si>
  <si>
    <t>Klasa gorivosti A2(fl)-s1</t>
  </si>
  <si>
    <t xml:space="preserve">Protukliznost od R-9 </t>
  </si>
  <si>
    <t>Potrebno otkloniti zarobljeni zrak pomoću ježastog valjka.</t>
  </si>
  <si>
    <t>Obračun po m2 izvedene podne obloge.</t>
  </si>
  <si>
    <t>Nabava, dobava i izrada zaobljenog spoja zida i poda tkz. holker sokla radijusa R=3-5 cm od epoksidnog morta.</t>
  </si>
  <si>
    <t>Proizovod obavezno kompatibilan sa sustavom opisanim u stavci 4.</t>
  </si>
  <si>
    <t xml:space="preserve">Holker se postavlja na zid u visini 100 mm </t>
  </si>
  <si>
    <t>Obračun po m1 ugrađenog sokla</t>
  </si>
  <si>
    <t xml:space="preserve">Nabava, dobava i postava aluminijske dilatacione profile-pragove širine 40+25+40 mm preko dilatacija na spojevima različitih podnim obloga. </t>
  </si>
  <si>
    <t>Obračun po m1 ugrađenih profila.</t>
  </si>
  <si>
    <r>
      <t>Dobava i izvedba sportskog elastičnog drvenog poda u sportskoj dvorani, kao "goood" - masiv parket d=21 mm, ili jednakovrijedan proizvod</t>
    </r>
    <r>
      <rPr>
        <u/>
        <sz val="10"/>
        <rFont val="Arial"/>
        <family val="2"/>
        <charset val="238"/>
      </rPr>
      <t xml:space="preserve">                             </t>
    </r>
    <r>
      <rPr>
        <sz val="10"/>
        <rFont val="Arial"/>
        <family val="2"/>
        <charset val="238"/>
      </rPr>
      <t>.</t>
    </r>
  </si>
  <si>
    <t>Ukupna max. visina svih slojeva sportskog el. drvenog poda cca 11 cm.</t>
  </si>
  <si>
    <r>
      <t>Kriteriji za ocjenu jednakovrijednosti</t>
    </r>
    <r>
      <rPr>
        <b/>
        <sz val="10"/>
        <rFont val="Arial"/>
        <family val="2"/>
        <charset val="238"/>
      </rPr>
      <t>:</t>
    </r>
    <r>
      <rPr>
        <sz val="10"/>
        <rFont val="Arial"/>
        <family val="2"/>
        <charset val="238"/>
      </rPr>
      <t>Karakteristike koje mora ispuniti odabrani sportski pod prema normi HRN EN 14904:2006 i HRN DIN V 18032.2.</t>
    </r>
  </si>
  <si>
    <t>Ublaživanje udara  ( EN 14808)</t>
  </si>
  <si>
    <t>Vertikalna deformacija  ( EN 14809)</t>
  </si>
  <si>
    <t>Odbijanje lopte (EN 14808, A2)</t>
  </si>
  <si>
    <t>Otpornost na kotrljajuće opterećenje (EN 14809)</t>
  </si>
  <si>
    <t xml:space="preserve">Koeficijent trenja (EN 12235:2004) </t>
  </si>
  <si>
    <t>Otpornost na otiske (EN 1516)</t>
  </si>
  <si>
    <t>Otpornost na udrace ( EN 1517)</t>
  </si>
  <si>
    <t>Ova stavka obuhvaća dobavu i izvedbu konstrukcije sportskog poda koja se sastoji se od:</t>
  </si>
  <si>
    <r>
      <rPr>
        <b/>
        <sz val="10"/>
        <rFont val="Arial"/>
        <family val="2"/>
        <charset val="238"/>
      </rPr>
      <t>a/ klasični parket /</t>
    </r>
    <r>
      <rPr>
        <sz val="10"/>
        <rFont val="Arial"/>
        <family val="2"/>
        <charset val="238"/>
      </rPr>
      <t>završni sloj poda/ , spoj na  pero-utor (hrast), dimenzija 500 x 75 x d22 mm, ravno dvoranski.</t>
    </r>
  </si>
  <si>
    <t>Parket se ljepi na poprečnu veznu dasku ljepilom, te zabija u pero parketa, pneumatskim pištoljem pod kutem 45°.</t>
  </si>
  <si>
    <r>
      <rPr>
        <b/>
        <sz val="10"/>
        <rFont val="Arial"/>
        <family val="2"/>
        <charset val="238"/>
      </rPr>
      <t>b/ Poprečne vezne daske</t>
    </r>
    <r>
      <rPr>
        <sz val="10"/>
        <rFont val="Arial"/>
        <family val="2"/>
        <charset val="238"/>
      </rPr>
      <t xml:space="preserve"> - jelove daske dimenzija 120x15x4000 mm, postavljene pravokutno na elastične nosače i pričvršćene na mjestu podloške od vezane ploče (šperploče), samorezivim vijcima dimenzije 4,0x40 mm. Horizontalni spoj daske uvijek je na “amortizeru” elastičnog nosača.</t>
    </r>
  </si>
  <si>
    <r>
      <rPr>
        <b/>
        <sz val="10"/>
        <rFont val="Arial"/>
        <family val="2"/>
        <charset val="238"/>
      </rPr>
      <t>c/ Elastični nosač</t>
    </r>
    <r>
      <rPr>
        <sz val="10"/>
        <rFont val="Arial"/>
        <family val="2"/>
        <charset val="238"/>
      </rPr>
      <t xml:space="preserve"> - sastavljen je od:
jelove letve, dimenzije 60x19x4000 mm; podloške od masivnog drva, dim. 60x60x19 mm, postavljene iznad vijka na donjoj strani letve u razmaku od 500 mm. U funkciji ojačanja mjesta prijenosa opterećenja na regulacijski vijak;
gumeni “amortizeri”, dimenzije 120x60x6 mm, priljepljeni su simetrično iznad vijka na gornjoj plohi letve (mater.EPDM); podloške od vezane ploče - (šperploče), dimenzije 120x60x6 mm, pričvršćene na gornjoj plohi letve simetrično između “amortizera”;
Elastični nosači postavljaju se paralelno sa dužim zidom dvorane u osnom razmaku od 500 mm, a svaki drugi nosač u posmaku od 250 mm.</t>
    </r>
  </si>
  <si>
    <t xml:space="preserve">Između nosača drvenog sportskog poda ugrađuje se termoizolacija iz mineralne vune 8 cm koja je obračunata u izolaterskim radovima. </t>
  </si>
  <si>
    <r>
      <rPr>
        <b/>
        <sz val="10"/>
        <rFont val="Arial"/>
        <family val="2"/>
        <charset val="238"/>
      </rPr>
      <t>d/ Level vijak</t>
    </r>
    <r>
      <rPr>
        <sz val="10"/>
        <rFont val="Arial"/>
        <family val="2"/>
        <charset val="238"/>
      </rPr>
      <t xml:space="preserve"> d =30, 50 ili 80 mm, osnovni nosivi element elastične konstrukcije, regulator visine te ravnine sportskog poda, s gumenim podmetačem.</t>
    </r>
  </si>
  <si>
    <t>U jediničnu cijenu stavke uključen je kompletan potreban rad materijal i pribor za izvedbu sportskog poda dvorane.</t>
  </si>
  <si>
    <t>U jediničnu cijenu uključeno brušenje, kitanje  i trokratno lakiranje parketa  sa svim potrebnim međufazama, u svemu prema uputama proizvođača sportskog poda.</t>
  </si>
  <si>
    <t>Sve izvesti s originalnim materijalom, u svemu prema uputama proizvođača odabranog sportskog poda.</t>
  </si>
  <si>
    <t xml:space="preserve">Na spojevima sportskog poda sa zidovima, preko dilatacionih fuga pričvršćuje se drveni sokl 80/30 mm. </t>
  </si>
  <si>
    <t>Sokl je obrađen i prorezan tako da omogućuje prozračivanje sp. poda.</t>
  </si>
  <si>
    <t xml:space="preserve">Nabava, dobava i izvođenje premaza podova kotlovnice i prostorije kondic.zraka dvokomponentnom tankoslojnim premazom na bazi epoksidnih smola. Epoxy premaz kemijske i mehaničke otpornosti, vodonepropusan. Postavlja se na sloj rabiciranog cementnog estriha. Podloga mora biti čista, suha i bez ostataka prašine, ulja i masnoća. Raspucala mjesta, šupljine i istaci u podlozi moraju se obraditi radi postizanja ravne površine. Prije ugradnje provjeriti sadržaj vlage, relativnu vlažnost i točku rosišta (rizik kondenzacije i cvjetanja).  </t>
  </si>
  <si>
    <t>Prvo nanijeti temeljni premaz u debljini od 0.5 mm (tip kao Sikafloor -161, ili jednakovrijedno).</t>
  </si>
  <si>
    <t xml:space="preserve">Lijevanje protukliznog sistema osnovnim nosivim slojem epoxy smole debljine 1 mm (tip kao Sikafloor -264, ili jednakovrijedno). </t>
  </si>
  <si>
    <t>Boja po izboru projektanta.</t>
  </si>
  <si>
    <t xml:space="preserve"> V</t>
  </si>
  <si>
    <t>PODOPOLAGAČKI RADOVI UKUPNO:</t>
  </si>
  <si>
    <t>KAMENARSKI RADOVI</t>
  </si>
  <si>
    <t>Nabava, dobava i oblaganje poda ulaznog trijema,vjetrobrana i pvn-a kamenom granitom nabavne cijene 500 kn/m2</t>
  </si>
  <si>
    <t>Vrsta kamena i boju odabrati uz suglasnosti projektanta. Oblaže se kamenim pločama 60x60x4 cm, obrada površina paljenjem.</t>
  </si>
  <si>
    <t xml:space="preserve">Ploče se polažu u cementni mort debljine 4 cm. </t>
  </si>
  <si>
    <t xml:space="preserve">U cijenu uključiti i izradu i ljepljenje sokla od kamena iste vrste. </t>
  </si>
  <si>
    <t>Sokl visine 10 cm, a debljine 2 cm.</t>
  </si>
  <si>
    <t xml:space="preserve"> VI</t>
  </si>
  <si>
    <t>KAMENARSKI RADOVI UKUPNO:</t>
  </si>
  <si>
    <t>MONTAŽERSKI RADOVI RADOVI</t>
  </si>
  <si>
    <t>Nabava, dobava i izvedba tipskih pregradnih stijena W112 s obostrano dvostrukom oblogom od gips kartonskih ploča (d=12.5 mm).</t>
  </si>
  <si>
    <t>Gipskartonske ploče tip kao Knauf ili jednakovrijedno_____________________.</t>
  </si>
  <si>
    <r>
      <t>Postavka na originalnoj metalnoj pocinčanoj potkonstrukciji prema HRN EN 14195, ukupna debljina zidova</t>
    </r>
    <r>
      <rPr>
        <b/>
        <sz val="10"/>
        <rFont val="Arial"/>
        <family val="2"/>
        <charset val="238"/>
      </rPr>
      <t xml:space="preserve"> d=12 cm.</t>
    </r>
  </si>
  <si>
    <t xml:space="preserve">Visina pregrada 320 cm. </t>
  </si>
  <si>
    <t>U prostorijama sanitarija zidovi izvode se od ploča impregnirani protiv upijanja vlage H213.</t>
  </si>
  <si>
    <t>Donji pojas svih pregrada u visini cca. 125 cm izvodi se od Diamant tvrdih ploča otpornih na mehaničke udarce i oštećenja</t>
  </si>
  <si>
    <t xml:space="preserve">Prostor između obloga popunjava se mineralnom vunom. </t>
  </si>
  <si>
    <t>Sve izvesti prema uputama proizvođača.</t>
  </si>
  <si>
    <t>Obrada spojeva ploča izvodi se u kvaliteti K2 uz obavezno zapunjavanje spojeva prvog sloja ploča.</t>
  </si>
  <si>
    <t xml:space="preserve">Po završetku pogletati sve spojeve, kutne profile i </t>
  </si>
  <si>
    <t>glave vijaka(izvesti kao gotovu podlogu za ličioce).</t>
  </si>
  <si>
    <t>Montaža čeličnih dovratnika za otvore vratiju istodobno s montažom profila zidne konstrukcije- za izvedbu otvora za vrata koriste se UA profili s pripadajučim utičnim kutnicima</t>
  </si>
  <si>
    <t>U jediničnu cijenu uključena izvedba potkonstrukcije za ugrađene hidrante / instralacijske ormariće.</t>
  </si>
  <si>
    <t>Obračun po m2 kompletno izvedene pregradne stijene.</t>
  </si>
  <si>
    <t xml:space="preserve"> - gk pregrade d=12 cm</t>
  </si>
  <si>
    <t>Sve kao stavka 4 osim:</t>
  </si>
  <si>
    <t xml:space="preserve">Visina pregrada 460 cm. </t>
  </si>
  <si>
    <t>Nabava, dobava i izvedba tipskih pregradnih stijena W115 s obostrano dvostrukom oblogom od gips kartonskih ploča (d=12.5 mm).</t>
  </si>
  <si>
    <t>Postavka na originalnoj metalnoj pocinčanoj dvostrukoj potkonstrukciji CW i UW50 prema HRN EN 14195.</t>
  </si>
  <si>
    <r>
      <t xml:space="preserve">Ukupna debljina pregradnog zida </t>
    </r>
    <r>
      <rPr>
        <b/>
        <sz val="10"/>
        <rFont val="Arial"/>
        <family val="2"/>
        <charset val="238"/>
      </rPr>
      <t>d=25 cm</t>
    </r>
  </si>
  <si>
    <t>Visina pregradnih zidova = 320 cm</t>
  </si>
  <si>
    <t>Sve ostalo kao stavka 1.</t>
  </si>
  <si>
    <t xml:space="preserve"> - gk pregrade d=25 cm</t>
  </si>
  <si>
    <t>Završno oblaganje zidova obloženih kamenom vunom i kombi pločama (obračunato u stavkama  VI.7. ,8.) gips kartonskim pločama, tip kao Knauf ili jednakovrijedno_____________________.</t>
  </si>
  <si>
    <t xml:space="preserve">Jednoslojna ploča na originalnoj podkonstrukciji od aluminija. </t>
  </si>
  <si>
    <t>Postavka na originalnoj Al-podkonstrukciji d=2 cm</t>
  </si>
  <si>
    <t>Prije izrade i ugradbe elemenata potrebno je sve detalje završnih obrada i montaže usuglasiti sa projektantom.</t>
  </si>
  <si>
    <t>Stavkom obuhvaćen sav rad, materijal, bandažiranje spojeva, kitanje, postava rubnih profila  i sl. do potpune gotovosti .</t>
  </si>
  <si>
    <t>Obračun po m2 izvedene postavljenih ploča</t>
  </si>
  <si>
    <t>Nabava, dobava materijala i izvedba pregradnih stijena od vodootpornih cementnih ploča (d=12.5 mm) u prostoru tuševa uz bazen.</t>
  </si>
  <si>
    <t>Cementne ploče tip kao Aquapanel Indoor ili jednakovrijedno_____________________.</t>
  </si>
  <si>
    <t>Postavka na originalnoj metalnoj potkonstukciji iz UW i CW 75 profila.</t>
  </si>
  <si>
    <t xml:space="preserve">Visina pregrada 330 cm. </t>
  </si>
  <si>
    <t xml:space="preserve"> - aquapanel pregrade d=10 cm</t>
  </si>
  <si>
    <t xml:space="preserve">Nabava, dobava i montaža akustičkog spuštenoga stropa u učionicama i knjižnici. </t>
  </si>
  <si>
    <t>Strop se izvod i s postavom cca 70 % akustičkih ploča i 30 % ploča bez akustičkih svojstava.</t>
  </si>
  <si>
    <t xml:space="preserve">Postava ploča u skladu s elaboratom zaštite od buke Projekta fizike zgrade (Mapa V) i prema skici na listu 20. Arhitektonskog projekta (Mapa I) </t>
  </si>
  <si>
    <t xml:space="preserve">Akustičke ploče tipa AMF Thermatex Acoustic ili jednakovrijedno__________________, </t>
  </si>
  <si>
    <t>Mineralne ploče, presvučene apsorpcijskim tkaninom, sistem F3, nevidljiva potkonstrukcija, dimenzije ploče su 600x600mm debljine 19 mm.</t>
  </si>
  <si>
    <t xml:space="preserve">Ploče su u bijeloj boji, sa upuštenim rubom VT, sistem je montažno/demontažan. </t>
  </si>
  <si>
    <t xml:space="preserve">Postavljaju se na podkonstrukciju AMF 24 boje bijele učvešćene u ab stropnu ploču. Rubni profil je 19/24 mm bijele boje. </t>
  </si>
  <si>
    <t>Ploče bez akustičkih svojstava kompatibilne predviđenom sistemu spuštenog stropa, u svemu prema uputama proizvođača.</t>
  </si>
  <si>
    <t>Visina spuštanja stropa je promjenjiva 15 cm, prema projektu</t>
  </si>
  <si>
    <t>Ploče polagati na način da se os središnje ploče poklopi sa osi kraće strane učionice / knjižnice.</t>
  </si>
  <si>
    <t>Montaža stropa se vrši prema uputama proizvođača.</t>
  </si>
  <si>
    <t>Obračun po m2 kompletno izvedenog spuštenog stropa.</t>
  </si>
  <si>
    <t xml:space="preserve"> - akustičke ploče</t>
  </si>
  <si>
    <t xml:space="preserve"> - ploče bez akustičkih svojstava</t>
  </si>
  <si>
    <t>Nabava, dobava i montaža akustičkoga spuštenog stropa u svim hodnicima i prostorijama većim od 50m2</t>
  </si>
  <si>
    <t>U navedenim prostorima potrebno je u okviru spuštenog stropa predvidjeti 30% zvukoupojnih ploča.</t>
  </si>
  <si>
    <t>Zvukoupojne ploče sukladno opisu izu stavke 6.</t>
  </si>
  <si>
    <t xml:space="preserve">Dobava, izrada i montaža akustične obloge stropa sportskih dvorana iz  akustičkih stropnih ploča debljine 12,5 mm, na tipskoj metalnoj podkonstrukciji iz pocinčanih čeličnih profila (direktno i dijelom ovješeno) i s ugrađenom izolacijom iz mineralne vune debljine 8 cm s gornje strane kaširana staklenim tamnim voalom, tip kao Knauf Cleaneo Akustik 12/25R -  (D12),  ili jednakovrijedan proizvod.  </t>
  </si>
  <si>
    <t xml:space="preserve">jednakovrijedan proizvod
</t>
  </si>
  <si>
    <t>Akustičke stropne ploče moraju biti otporne na udrac loptom.</t>
  </si>
  <si>
    <t>Standardne dim. ploča su 120x200 cm.</t>
  </si>
  <si>
    <t>Raspored slaganja ploča i dimenzije ploča prema shemi stropa i u dogovoru s projektantom. Ploče se ugrađuju bez vidljivog ovjesa/potkonstrukcije u podgledu stropa.</t>
  </si>
  <si>
    <t xml:space="preserve">Metalna tipska podkonstrukcija  akustičkih stopnih ploča fiksira se na drvene podrožnice na međusobnom osnom razmaku 179 - 184 cm, s njihove donje strane. </t>
  </si>
  <si>
    <t>U dijelu stropa dvorane tipska metalna nosiva podkonstrukcije fiksira se direktno na drvenu konstrukciju podrožnica s međusobnim osnim razmakom nosača 30 cm.</t>
  </si>
  <si>
    <t xml:space="preserve">U poljima s ugrađenom čeličnom konstrukcijom horizontalnih spregova između LLN drvenih nosača krova dvorane, akustičke stropne ploče ugrađuju se na ovješenu samonosivu  tipsku metalnu konstrukciju stropa s nosačima u dva smjera,  visina zavješenja  50 cm. </t>
  </si>
  <si>
    <t>Točna visina zavješenja utvrditi će se izmjerom na licu mjesta, obzirom na visinu ugrađenih elemenata nosive konstrukcije krova dvorane.</t>
  </si>
  <si>
    <t>Akustičke stropne ploče imaju pravilan rasporeda okruglih otvora, udio otvora 18,1%. Iznad stopnih ploča ugrađuje se sloj mineralne vune debljine 8 cm, s gornje strane kaširane staklenim voalom, a što je uključeno u jediničnu cijenu stavke.</t>
  </si>
  <si>
    <t>U jediničnu cijenu stavke uključen je sav potreban rad materijal i pribor, sav potreban sjni i pričvrsni materijal, obrada spojeva akustičkog stropa s obodnom konstrukcijom zidova i drvenih LLN nosača, sve do pune gotovosti akustičke obloge stropa sportske dvorane.</t>
  </si>
  <si>
    <t>Izvedena akustička obloga stropa u svemu mora odgovarati zahtjevima iz elaborata fizike zgrade.</t>
  </si>
  <si>
    <t xml:space="preserve">Radna skela bez obzira na visinu uračunata je u jediničnu cijenu. </t>
  </si>
  <si>
    <t>Akustička stropna obloga s  ovješenom metalnom dvostrukom podkonstrukcijom koja se vješa na drvene podrožnice.</t>
  </si>
  <si>
    <t>Obračun po m2 izvedene akustičke obloge stropa dvorane.</t>
  </si>
  <si>
    <r>
      <t>m</t>
    </r>
    <r>
      <rPr>
        <vertAlign val="superscript"/>
        <sz val="10"/>
        <rFont val="Arial"/>
        <family val="2"/>
        <charset val="238"/>
      </rPr>
      <t>2</t>
    </r>
  </si>
  <si>
    <t xml:space="preserve">Nabava, dobava i montaža spuštenog stropa. Obloga jednostrukim gips-kartonskim pločama d=12.5 mm na dvostrukoj metalnoj podkontrukciji (CD profili 60/27). </t>
  </si>
  <si>
    <t xml:space="preserve">Obloga u prostorijama sanitarija izvodi se jednostrukim vlagootpornim gips-kartonskim pločama d=12.5 mm </t>
  </si>
  <si>
    <t xml:space="preserve">Nosivi i montažni profili učvršćeni su pomoću ovjesa na nosivu AB kontrukciju stropa. Svjetla visina ovjesa je 30 cm. Uključivo rubni perforirani lim širine 15 cm na profilima u spoju sa zidom radi ventilacije. Sve prema detalju. </t>
  </si>
  <si>
    <t>Uključena dobava i ugradba revizionih otvora za spuštene stropove dim 60/60 cm. Stavkom obuhvatiti obradu spojeva sa bandažnom trakom, gletanje upuštenih vijaka, rezanje za postavu rasvjetnih tijela, kompletna priprema za ličenje kao završna obloga.</t>
  </si>
  <si>
    <t>Ploče polagati na način da se os središnje ploče poklopi sa osi kraće strane hodnika / sanitarija.</t>
  </si>
  <si>
    <r>
      <t xml:space="preserve"> -</t>
    </r>
    <r>
      <rPr>
        <sz val="7"/>
        <rFont val="Times New Roman"/>
        <family val="1"/>
        <charset val="238"/>
      </rPr>
      <t xml:space="preserve">   </t>
    </r>
    <r>
      <rPr>
        <sz val="10"/>
        <rFont val="Arial"/>
        <family val="2"/>
        <charset val="238"/>
      </rPr>
      <t>vlagootporne gipskartonske ploče</t>
    </r>
  </si>
  <si>
    <r>
      <t xml:space="preserve"> -</t>
    </r>
    <r>
      <rPr>
        <sz val="7"/>
        <rFont val="Times New Roman"/>
        <family val="1"/>
        <charset val="238"/>
      </rPr>
      <t xml:space="preserve">    </t>
    </r>
    <r>
      <rPr>
        <sz val="10"/>
        <rFont val="Arial"/>
        <family val="2"/>
        <charset val="238"/>
      </rPr>
      <t>gipskartonske ploče</t>
    </r>
  </si>
  <si>
    <t>Nabva,dobava, izrada i montaža revizijskih poklopaca dim 30x30 i 60x60 cm u spuštenom stropu iz gipskartonskih ploča. U jediničnu cijenu uključen sav potreban rad, materijal i pribor do pune gotovosti revizonih poklopaca.</t>
  </si>
  <si>
    <t>Obračun po komadu ugrađenih revizija.</t>
  </si>
  <si>
    <t xml:space="preserve"> - revizijski poklopci 30x30 cm</t>
  </si>
  <si>
    <t xml:space="preserve"> - revizijski poklopci 60x60 cm</t>
  </si>
  <si>
    <t>Nabava, dobava i izvedba maski za za pokrov instalacija ili raznih drugih kanala ili otvora.</t>
  </si>
  <si>
    <t>Izvode se od dvoslojnih gipskartonskih ploča debljine 12,5 mm sa originalnom potkonstrukcijom i ispunom od mineralne vune kaširane al folijom.</t>
  </si>
  <si>
    <t>U prostorijama sanitarija pregrade se izvode od ploča impregniranih protiv upijanja vlage.</t>
  </si>
  <si>
    <t xml:space="preserve">Stavkom obuhvaćeno izvođenje otvora za pristup instalacionim ormarićima. </t>
  </si>
  <si>
    <t>Montaža okvira za postavu ugrađenih hidranata istodobno s montažom profila konstrukcije, što je uključeno u cijenu.</t>
  </si>
  <si>
    <t>Sve spojeve bandažirati plastičnim rabicom. Na uglove ugraditi zaštitne profile. Uključivo kitanje, gletanje zidova i sl.do potpune spremnosti zidova za ličilačke radove.</t>
  </si>
  <si>
    <t>Sve izvesti prema detalju, izmjeri u naravi i u dogovoru s projektantom.</t>
  </si>
  <si>
    <t>Stavkom obuhvaćen sav rad, materijal, bandažiranje spojeva, kitanje, postava rubnih profila  i sl. do potpune gotovosti.</t>
  </si>
  <si>
    <t>Obračun po m2 izvedene obloge.</t>
  </si>
  <si>
    <t xml:space="preserve"> - g-k ploče 2x12,5 mm s potkonstrukcijom</t>
  </si>
  <si>
    <t>Nabava, izrada,dobava i montaža pregradnih vodootpornih stijena wc-a.</t>
  </si>
  <si>
    <t>Stijena je visine 250 cm uključujući inox nogice visine 150 mm.</t>
  </si>
  <si>
    <t xml:space="preserve">Vrata opremljena vješalicom, WC bravom i kuglom s naznakom položaja slobodno-zauzeto i mogućnošću sigurnosnog otvaranja izvana - brava i kugla tip kao Meroni Forma, iste ili jednakovrijedne________________. </t>
  </si>
  <si>
    <t xml:space="preserve">Panti eloksirani aluminijski tri komada po vratima. Dovratnici i bočne stijene fiksirani eloksiranim aluminijskim "U" profilom, horizontalni profil na gornjem dijelu stijene eloksirani aluminijski "h" profil, unutrašnji eloksirani aluminijski kvadratni profil. </t>
  </si>
  <si>
    <t xml:space="preserve">Dovratnici, bočne stijene i vrata izrađeni od ploča kao HPL Max compact, iste ili jednakovrijedne________________________ debljine 13 mm. </t>
  </si>
  <si>
    <t>Uzorak i dizajn prema odabiru projektanta.</t>
  </si>
  <si>
    <t>Sve prema projektu i izmjeri u naravi.</t>
  </si>
  <si>
    <t>Obračun po kompletno izvedenim pregrađenim kabinama:</t>
  </si>
  <si>
    <t xml:space="preserve"> - prednja fronta duljine 100 cm s jednokrilnim</t>
  </si>
  <si>
    <t xml:space="preserve">   vratima dimenzije krila 65x230 cm</t>
  </si>
  <si>
    <t xml:space="preserve">   i bočnim stranicama duljine 140 cm.</t>
  </si>
  <si>
    <t xml:space="preserve"> - prednja fronta duljine 140 cm s jednokrilnim</t>
  </si>
  <si>
    <t xml:space="preserve">   i bočnim stranicama duljine 90 cm.</t>
  </si>
  <si>
    <t>Nabava, izrada, dobava i postava maski za radijatore.</t>
  </si>
  <si>
    <t xml:space="preserve">Maska se izvodi Al perforiranim limom, koji se polaže na odgovarajuću tipsku potkonstrukciju visine 15 cm. </t>
  </si>
  <si>
    <t>Maska s gornje strane treba biti poravnata s  prozorskom klupčicom, sve predema detalju i u dogovoru s projektantom.</t>
  </si>
  <si>
    <t>Izvođenje i montiranje maski izvesti u koordinaciji s izvođačem Al bravarije otvora.</t>
  </si>
  <si>
    <t>Oblik i dimenzije perforacija te boja lima po izboru projektanta.</t>
  </si>
  <si>
    <t>Obračun po m2 potpuno izvedenih maski.</t>
  </si>
  <si>
    <t>perforirani lim</t>
  </si>
  <si>
    <t>rubni profil</t>
  </si>
  <si>
    <t xml:space="preserve"> VIl</t>
  </si>
  <si>
    <t>MONTAŽERSKI RADOVI UKUPNO:</t>
  </si>
  <si>
    <t>VIIl</t>
  </si>
  <si>
    <t>SOBOSLIKARSKO LIČILAČKI RADOVI</t>
  </si>
  <si>
    <t xml:space="preserve">Bojanje unutarnjih zidova do visine 150 cm, bojom za unutarnje radov. Disperzivna  ekološka  boja na bazi umjetnih smola, bez otapala, omekšivača i štetnih misija.  Boja mora biti periva, otporna na sredstva za dezinfekciju, pranje i ribanje.  Latex boja svilenkasto mat sjaja. Jedinična cijena sadrži sitne popravke površina, impregnaciju,  gletanje, brušenje i kitanje , te dvostruki premaz završnom bojom u tonu po izboru projektanta. Podloga žbukani zidovi  ili zidovi Knauf sistema. Podloga mora biti čvrsta, nosiva, suha i čista. </t>
  </si>
  <si>
    <t xml:space="preserve">U cijenu je uključen sav potreban rad i materijal. </t>
  </si>
  <si>
    <t>Obračun po m2 bojane površine zida.</t>
  </si>
  <si>
    <t xml:space="preserve">Dobava i bojanje unutarnjih žbukanih stropova i zidova od opeke i betona, AB stropova, serklaža, nadvoja, zidova s TI, krakova i međupodesta stubišta, gipskartonskih obloga zidova disperzivnom bojom Jupol ili odgovarajuće. Jedinična cijena sadrži sitne popravke površina , impregnaciju,  gletanje Beton fix ili sličnom masom, brušenje i kitanje, te dvostruki premaz završnom bojom u tonu po izboru projektanta. </t>
  </si>
  <si>
    <t>Podloga mora biti čvrsta, nosiva, suha i čista. U cijenu je uključen sav potreban rad i materijal.</t>
  </si>
  <si>
    <t>Radna skela bez obzira na visinu uračunata je u jediničnu cijenu.</t>
  </si>
  <si>
    <t>Obračun po m2 bojane površine.</t>
  </si>
  <si>
    <t xml:space="preserve"> - zidovi</t>
  </si>
  <si>
    <t xml:space="preserve"> - stropovi</t>
  </si>
  <si>
    <t>Različiti popravci soboslikarskih radova koji nisu obuhvaćeni troškovnikom, a mogu se pojaviti na objektu, obračunati će se iskazom sati rada te potrebnim materijalom, a sve upisom u gradj.knjigu i odobrenjem nadzornog organa.</t>
  </si>
  <si>
    <t>SOBOSLIKARSKO LIČ. RADOVI UKUPNO:</t>
  </si>
  <si>
    <t>IX</t>
  </si>
  <si>
    <t>FASADERSKI RADOVI</t>
  </si>
  <si>
    <t>Nabava, dobava i ugradnja materjala za izvedbu povezanog sustava za vanjsku toplinsku izolaciju s ETICS povezanim fasadnim sustavom.</t>
  </si>
  <si>
    <t>a)</t>
  </si>
  <si>
    <t>Izolacija se izvodi ekspandiranim polistirenom  (EPS-F) (15 kg/m3), pročeljni tip d=10cm.</t>
  </si>
  <si>
    <t>b)</t>
  </si>
  <si>
    <t xml:space="preserve">Gletanje prethodno postavljenih polistiren ploča polimer-cementnim mortom u 2 sloja ukupne debljine do 5 mm. </t>
  </si>
  <si>
    <t>U sloj morta se utiskuje se armaturna alkalno otporna mrežica s (1800 kg/m3) s preklopima od 20 cm.</t>
  </si>
  <si>
    <t>Na uglovima se prethodno postavljaju kutni PVC profili</t>
  </si>
  <si>
    <t xml:space="preserve">Dodatne trake armirajuće staklene mrežice dimenzije 50x30 polažu se dijagonalno na uglovima uz otvore. </t>
  </si>
  <si>
    <t>c)</t>
  </si>
  <si>
    <t xml:space="preserve">Nanošenje završnog sloja dekorativne silikatno silikonske žbuke, veličine zrna do 1,5 mm. </t>
  </si>
  <si>
    <t>Izvodi se na pripremljenu osušenu podlogu od gleta na toplinskoj izolaciji.</t>
  </si>
  <si>
    <t>Nananošenje završnog sloja žbuke prema uputama proizvođača.</t>
  </si>
  <si>
    <t>Boja završnog sloja dekorativne žbuke u dva tona  prema odabiru projektanta.</t>
  </si>
  <si>
    <t>Obračun po m2 kompletno izvedene fasade</t>
  </si>
  <si>
    <t xml:space="preserve">Nabava, dobava i izvedba završnog sloja fasade s unutarnje strane atike silikatnom zaštitno dekorativnom žbukom  (tip kao Baumit silikat putze/farbe). </t>
  </si>
  <si>
    <t xml:space="preserve">Granulacija žbuke 2 mm. </t>
  </si>
  <si>
    <t>U jediničnu cijenu uključeno izvođenje prethodnog rabiciranja i gletanja TI podloge žbuke.</t>
  </si>
  <si>
    <t>Podlogu impregnirati temeljnim premazom za impregnaciju (tip kao Baumit universal grund) 1-3 dana prije nanošenja , te izvoditi prema uputama proizvođača.</t>
  </si>
  <si>
    <t>Boja završnog sloja dekorativne žbuke prema odabiru projektanta.</t>
  </si>
  <si>
    <t>Obračun po m2 izvedene žbuke.</t>
  </si>
  <si>
    <r>
      <t>Nabava, dobava i izvedba završnog sloja sokla objekta u visini 40-70 cm teraplast žbukom (tip kao Teraplast-V zrno 1,2 mm ili jednakovrijedno</t>
    </r>
    <r>
      <rPr>
        <u/>
        <sz val="10"/>
        <rFont val="Arial"/>
        <family val="2"/>
        <charset val="238"/>
      </rPr>
      <t xml:space="preserve">                      </t>
    </r>
    <r>
      <rPr>
        <sz val="10"/>
        <rFont val="Arial"/>
        <family val="2"/>
        <charset val="238"/>
      </rPr>
      <t>) u tonu po izboru projektanta.</t>
    </r>
  </si>
  <si>
    <t>FASADERSKI RADOVI UKUPNO:</t>
  </si>
  <si>
    <t>X</t>
  </si>
  <si>
    <t>RAZNI RADOVI</t>
  </si>
  <si>
    <t>Nabava, doprema i montaža horizontalnih fiksnih brisoleja u prizemlju i na katu škole (prema nacrtima pročelja) kao Soltec, E 310 ili jednakovrijedno_______________________.</t>
  </si>
  <si>
    <t xml:space="preserve">Brisoleji su izvan pročelja istaknuti za 145 cm, a izvode se od elipsoidnih lamela (22 cm) kojih je predviđeno 7 kom u nizu. </t>
  </si>
  <si>
    <t>Brisoleji pune dužine otvora na fasadi.</t>
  </si>
  <si>
    <t>Predviđeno je brisoleje fiksirati u ab konstrukciju preko metalnih elemenata. Ove radove vršiti u koordinaciji s izvođačem Al bravarije otvora i izvođačem ab konstrukcije.</t>
  </si>
  <si>
    <t>Lamele brisoleja plastificirane u tonu po izboru arhitekta.</t>
  </si>
  <si>
    <t>U cijenu uključiti sav potreban alat i materijal do potpune funkcionalnosti.</t>
  </si>
  <si>
    <t>Obračun po m1 kompletno montiranih brisoleja.</t>
  </si>
  <si>
    <t>Dobava i postava vanjskih žaluzina 60mm integrirane u kutiju s nosačem žbuke.</t>
  </si>
  <si>
    <t>Žaluzine tip kao AF60- PT proizvođača Hella ili jednakovrijedno.</t>
  </si>
  <si>
    <t xml:space="preserve">Kriteriji za ocjenu jednakovrijednosti: Sustav se sastoji od: </t>
  </si>
  <si>
    <t>Kutije iz pocinčanog čeličnog lima, debljina materijala 1 mm. Bočni dijelovi iz pocinčanog čeličnog lima 1 mm s integriranim prihvatnim podupiračima za šinu vodilice. Kutija se postavlja 
pomoću prihvatnih podupirača na šine vodilice. Stražnji otvor s difuzijskim bušenjima u svrhu sprječavanja pojave kondenzirane vode.</t>
  </si>
  <si>
    <t>Lagane aluminijske lamele iz visoko elastičnih posebnih legura, otporne na savijanje, grebanje i udarce, dva nanosa laka, termička obrada (i na uzdužnim rubovima), širina lamele 60 mm, debljina lamele 0,44 mm</t>
  </si>
  <si>
    <t>Pravokutne aluminijske vodilice iz ekstrudiranog aluminija, s plastičnim umetkom za prigušenje zvukova.</t>
  </si>
  <si>
    <t>Ručni pogon na vitlo (kurblu), proboj konstukcije za vitlo uključen u cijenu.</t>
  </si>
  <si>
    <t>Jedninična cijena obuhvaća sve ostale sastavne dijelove žaluzine s kompletnom montažom do pune funcionalnosti.</t>
  </si>
  <si>
    <t>Sve u tonu po izboru projektanta.</t>
  </si>
  <si>
    <t>Obračun po kompletno ugrađenom rolou.</t>
  </si>
  <si>
    <t xml:space="preserve"> - </t>
  </si>
  <si>
    <t>podžbukna žaluzina dim. 870x220 cm</t>
  </si>
  <si>
    <t>podžbukna žaluzina dim. 570x220 cm</t>
  </si>
  <si>
    <t>podžbukna žaluzina dim. 320x220 cm</t>
  </si>
  <si>
    <t>podžbukna žaluzina dim. 270x220 cm</t>
  </si>
  <si>
    <t>podžbukna žaluzina dim. 205x220 cm</t>
  </si>
  <si>
    <t>podžbukna žaluzina dim. 100x200 cm</t>
  </si>
  <si>
    <t xml:space="preserve">Dobava i montaža vanjskog otirača za cipele ispred glavnog ulaza, </t>
  </si>
  <si>
    <t>tip kao ACO SELF Vario outdoor ili jednakovrijedan______________________.</t>
  </si>
  <si>
    <t>Dim. 50x200cm.</t>
  </si>
  <si>
    <t>Korito izvedeno iz polimer betona a uložak iz pocinčanog čelika.Građevinska visina 8cm.</t>
  </si>
  <si>
    <t>U cijenu uključen i korito i uložak.</t>
  </si>
  <si>
    <t xml:space="preserve">Dobava i montaža unutarnjeg otirača za cipele u vjetrobranu glavnog ulaza, </t>
  </si>
  <si>
    <t>tip kao ACO SELF Vario indoor ili jednakovrijedan____________________.</t>
  </si>
  <si>
    <t>Otirač se ugrađuje istodobno sa podnom oblogom i visine je 10mm.</t>
  </si>
  <si>
    <t>Nabava, dobava i montaža protupožarnog aparata S9, u svemu sukladno protupožarnom elaboratu.</t>
  </si>
  <si>
    <t>Nabava, dobava i montaža protupožarnog aparata S6, u svemu sukladno protupožarnom elaboratu.</t>
  </si>
  <si>
    <r>
      <t>Nabava, dobava i montaža protupožarnog aparata CO</t>
    </r>
    <r>
      <rPr>
        <vertAlign val="subscript"/>
        <sz val="10"/>
        <rFont val="Arial"/>
        <family val="2"/>
        <charset val="238"/>
      </rPr>
      <t>2</t>
    </r>
    <r>
      <rPr>
        <sz val="10"/>
        <rFont val="Arial"/>
        <family val="2"/>
        <charset val="238"/>
      </rPr>
      <t>-5 u prostoru kotlovnice, u svemu sukladno protupožarnom elaboratu.</t>
    </r>
  </si>
  <si>
    <t>Dobava i montaža stalka za bicikle tip kao Sukošan ili jednakovrijedno__________________</t>
  </si>
  <si>
    <t>U cijenu je uključena izvedba temelja, montaža te sav potreban rad i materijal.</t>
  </si>
  <si>
    <t>Obračun po komadu postavljenog stalka za bicikle</t>
  </si>
  <si>
    <t>9..</t>
  </si>
  <si>
    <t>Izrada,  dobava i ugradnja natkrivenog prostora za smještaj tipiziranih kanti za otpatke dim. 320x210x230cm</t>
  </si>
  <si>
    <t>Glatki plastificirani alu lim pričvršćen nehrđajućim spojnicama na čelične nosače od nehrđajućeg čelika fiksirane u betonsku podlogu.</t>
  </si>
  <si>
    <t>Vrata klizna perforirana sa sistemom za zatvaranje s zaključavanjem.</t>
  </si>
  <si>
    <t>U stavku uključen sav rad i materijal.</t>
  </si>
  <si>
    <t>RAZNI RADOVI UKUPNO:</t>
  </si>
  <si>
    <t>XI</t>
  </si>
  <si>
    <t>DIZALO</t>
  </si>
  <si>
    <t xml:space="preserve">Izrada, doprema i ugradnja osobnog dizala prilagođeno za prijevoz osoba sa invaliditetom(u kolicima) i drugim osobama smanjene pokretljivosti nosivosti 630 kg za osam osoba. Pogonsko postrojenje - sinkroni električni bezreduktorski snage do 5,5kW elektromotor, vrsta upravljanja: mikroprocesorsko sabirno prema dolje-za evakuaciju sa požarnim režimom rada. Ugradnja u armirano betonsko okno dimenzija 180 x 170 cm. Visina dizanja 350 cm. Broj stanica/ulaza: 2/2. Dvoja -  vrata voznog okna na istoj strani dvokrilna automatska teleskopska od nehrđajučeg čeličnog lima vatrootpornosti EI2-30-C-Sm prema HRN EN 81-58. Unutrašnje uređenje kabine iz standardne opreme. </t>
  </si>
  <si>
    <t>kompl.</t>
  </si>
  <si>
    <t>DIZALO UKUPNO:</t>
  </si>
  <si>
    <t>REKAPITULACIJA OBRTNIČKIH RADOVA :</t>
  </si>
  <si>
    <t>LIMARSKI  RADOVI</t>
  </si>
  <si>
    <t>MONTAŽERSKI RADOVI</t>
  </si>
  <si>
    <t xml:space="preserve">RAZNI RADOVI </t>
  </si>
  <si>
    <t>OBRTNIČKI RADOVI UKUPNO:</t>
  </si>
  <si>
    <t>TROŠKOVNIK GRAĐEVINSKO - OBRTNIČKIH RADOVA I UREĐENJA OKOLIŠA</t>
  </si>
  <si>
    <t>C /</t>
  </si>
  <si>
    <t>UREĐENJE OKOLIŠA</t>
  </si>
  <si>
    <t>Pripremni, zemljani i armiranobetonski radovi uređenja okoliša obračunati su u građevinskom radovima.</t>
  </si>
  <si>
    <t>C 1.</t>
  </si>
  <si>
    <t>RADOVI UREĐENJA OKOLIŠA</t>
  </si>
  <si>
    <t>l.</t>
  </si>
  <si>
    <t>SPORTSKI TERENI</t>
  </si>
  <si>
    <t>Izrada nacrta iskolčenja staza,potpornih zidova i igrališta od ovlaštene geodetske poslovnice.</t>
  </si>
  <si>
    <t>Obračun se vrši po m2 zone zahvata</t>
  </si>
  <si>
    <t>Iskolčenje osi i profila od strane geodetske tvrtke. Iskločenje trase obuhvaća sva potrebna geodetska mjerenja, kojima se podaci s projekta prenose na teren, osiguranje osi, iskolčenje trase profiliranje, obnavljanje i održavanje oznaka na terenu za vrijeme građenja odnosno predaje radova. Radovi se izvode u skladu s O.T.U.1.1</t>
  </si>
  <si>
    <t>Izvođačko iskolčenje za potrebe gradnje tijekom cijelog perioda izvedbe.</t>
  </si>
  <si>
    <t>UREĐENJE TERENA</t>
  </si>
  <si>
    <t xml:space="preserve">Uređenje temeljnog tla mehaničkim zbijanjem. Uređenju temeljnog tla se pristupa tek nakon što su uklonjeni svi slojevi postojećg tla prema projektu, odnosno odredbi nadzornog inženjera. Tlo se zbija pri optimalnoj vlažnosti, ako je moguće odmah nakon skidanja humusa. Za vrijeme radova mora biti osigurana odvodnja temeljnog tla. Prije  zbijanja treba izravnati površinu tla. Zbijanje se obavlja odgovarajućim sredstvima za zbijanje.Tražena zbijenost po standardnom Proctorovom postupku iznosi 95%, odnosno modul stišljivosti mjeren kružnom pločom promjera 30 cm iznosi 30 MN/m2. Radovi se izvode u skladu s O.T.U.2.8.1. </t>
  </si>
  <si>
    <t>Obračun se vrši po m2 uređenog tla.</t>
  </si>
  <si>
    <t>Izrada donjeg nosivog sloja od tucanika debljine 25-45 cm na mjestu planiranih sportskih terena.</t>
  </si>
  <si>
    <t>Radove izvesti prema (O.T.U. 3.1.1.).</t>
  </si>
  <si>
    <t>Primjenjuje se krupnozrnati kameni materijal koji treba zadovoljiti granulometrijske uvjete</t>
  </si>
  <si>
    <t xml:space="preserve"> s finim planiranjem površine (+/- 2 cm) u projektiranom padu prema nacrtu.</t>
  </si>
  <si>
    <t>Nakon razastiranja, planiranja i profiliranja vrši se sabijanje vibracijskim sredstvima do modula stišljivosti Ms&gt;60 MN/m2</t>
  </si>
  <si>
    <t>Ostalo u svemu prema O.T.U. 3.1.1.  U cijenu ulazi sav rad, materijal i prijevoz potrebni  za dovršenje rada</t>
  </si>
  <si>
    <t xml:space="preserve"> - kolnik (šljunak ili drob. kameni materijal 0/32)    d = 25-40 cm</t>
  </si>
  <si>
    <t>Obračun po m3 ugrađenog materijala u sabijenom stanju.</t>
  </si>
  <si>
    <t xml:space="preserve"> m3</t>
  </si>
  <si>
    <t>UREĐENJE SPORTSKIH TERENA</t>
  </si>
  <si>
    <t>Nabava, dobava i ugradnja višeslojnog visokoelastičnog sustava na bazi akrilnih smola za sportske terene malog nogometa i košarke.</t>
  </si>
  <si>
    <t>Sustav kao MAPECOAT TNS SUSTAV (proizvođač MAPEI) ili jednakovrijedno____________________),ukupne debljine do 6 mm.
Sustav se sastoji iz sljedećih slojeva:</t>
  </si>
  <si>
    <t>Gumeni tepih (granulirane gume) kao MAPECOMFORT ili jednakovrijedno____________________), debljine 4mm.
Gumeni tepih polaže se na dvokomponentno poliuretansko ljepilo kao ADESILEX G19 ili jednakovrijedno____________________), bez sadržaj a organskih otapala.</t>
  </si>
  <si>
    <t>Dvokomponentni, transparentni, epoksidni temeljni premaza u vodenoj disperziji kao MAPECOAT I 600 W ili jednakovrijedno____________________). Nanosi se valjkom ili špricanjem.</t>
  </si>
  <si>
    <t>Elastična akrilna pasta kao MAPECOAT TNS GREY BASE COAT ili jednakovrijedno____________________), u vodenoj disperziji sa SBR granulama i poliuretanskim punilima, za pripremu i izravnanje površine.</t>
  </si>
  <si>
    <t>d)</t>
  </si>
  <si>
    <t xml:space="preserve">Završnog premaza kao MAPECOAT TNS FINISH ili jednakovrijedno____________________) u 3 sloja, elastičnog obojenog akrilnog premaza s punilima u obliku paste. Pod je namijenjen za vanjske i unutarnje prostore. 
Izvodi se prema uputama proizvođača. Boja prema izboru projektanta.
U cijenu uključeno i označavanje linijama bijelom akrilnom elastičnom bojom kao MAPECOAT TNS LINE ili jednakovrijedno____________________). </t>
  </si>
  <si>
    <t>U cijenu uključiti sav rad i materijal.</t>
  </si>
  <si>
    <t>Obračun po m2 podne površine.</t>
  </si>
  <si>
    <t>Kvaliteta proizvoda kao: MAPECOAT TNS SUSTAV ili jednakovrijedan materijal.</t>
  </si>
  <si>
    <t>Završni sloj staze za trčanje</t>
  </si>
  <si>
    <t>Dobava i izvedba sportske podne obloge, tip kao Gam interijer  ili jednakovrijedna____________________) atletska staza AG i postava na asfaltnu podlogu koja mora sazrijeti 14 dana s dozvoljenom vlažnošću 2 %. Na čvrstu, glatku i ravnu podlogu, s nagibom ≤1%,  pri odgovarajućim atmosferskim prilikama, lijepi se koristeći ljepilo tip kao Regupur PUR Adhesive pod tip kao Gam interijer atletska staza AG ili jednakovrijedna____________________), u obliku sendvič sistema (10 mm reciklirana crna guma u roli širine 1,25m i 3 mm PUR nosivi sloj sa EPDM granulama) ukupne debljine debljine 13 mm, IAAF certifikat. Boja podloge prema odabiru projektanta, a u skladu s paletom boja proizvođača (crvena, zelena, plava).Sve mjere iz projekta prilagoditi debljini sloja</t>
  </si>
  <si>
    <t>SPORTSKI TERENI UKUPNO:</t>
  </si>
  <si>
    <t>II.</t>
  </si>
  <si>
    <t>PRISTUPNE PROMETNICE, PARKIRALIŠTA, TRG I STAZE</t>
  </si>
  <si>
    <t>Iskolčenje površine i profila.</t>
  </si>
  <si>
    <t>Stavka obuhvaća:</t>
  </si>
  <si>
    <t xml:space="preserve"> - iskolčenje poligonih točaka, repera s tlocrtnim i visinskim podacima</t>
  </si>
  <si>
    <t xml:space="preserve"> - osiguranje pojedinih točaka koje služe za rekonstrukciju visine</t>
  </si>
  <si>
    <t xml:space="preserve"> -postavljanje poprečnih profila</t>
  </si>
  <si>
    <t xml:space="preserve"> - tijekom rada izvođač obavlja pojedine geodetske izmjere pravca i visine koji su mu potrebni za obračun izvršenih radova</t>
  </si>
  <si>
    <t>- izrada nacrta iskolčenja</t>
  </si>
  <si>
    <t xml:space="preserve"> - u cijenu koštanja ulazi sav materijal i radna snaga</t>
  </si>
  <si>
    <t>Snimanje i izradu nacrta iskolčenja obavlja ovlašteno poduzeće za tu vrstu posla.</t>
  </si>
  <si>
    <t>Obračunava se po 1 m2 iskolčene površine i profila.</t>
  </si>
  <si>
    <t xml:space="preserve"> - profili</t>
  </si>
  <si>
    <t xml:space="preserve"> - iskolčenje površine</t>
  </si>
  <si>
    <r>
      <t>Zasijecanje postojećeg asfalta na mjestima kontakta starog i novog kolnika,</t>
    </r>
    <r>
      <rPr>
        <sz val="10"/>
        <rFont val="Arial"/>
        <family val="2"/>
        <charset val="238"/>
      </rPr>
      <t xml:space="preserve"> te zajedno sa nabavom, dopremom i ugradnjom brtvene trake dim. 4x1 cm.</t>
    </r>
  </si>
  <si>
    <t>Brtvena traka izrađena na bazi polimerom modificiranog bitumena, dimenzija 4x1 cm. Brtvenu traku treba ugraditi u potpunosti u skladu sa tehnologijom proizvođača.</t>
  </si>
  <si>
    <t>Ove radove treba izvoditi specijalnim  strojevima namjenjenim za tu vrstu radova.</t>
  </si>
  <si>
    <t>Predviđa se rezanje postojećeg kolnika na širini od 20 cm od ruba asfalta.</t>
  </si>
  <si>
    <t>U stavku je uključen i utrošak vode za potrebe stroja.</t>
  </si>
  <si>
    <r>
      <t>Obračun po m</t>
    </r>
    <r>
      <rPr>
        <vertAlign val="superscript"/>
        <sz val="10"/>
        <rFont val="Arial"/>
        <family val="2"/>
        <charset val="238"/>
      </rPr>
      <t>1</t>
    </r>
    <r>
      <rPr>
        <sz val="10"/>
        <rFont val="Arial"/>
        <family val="2"/>
        <charset val="238"/>
      </rPr>
      <t xml:space="preserve"> ugrađene brtvene trake odnosno zasijećenog asfalta.</t>
    </r>
  </si>
  <si>
    <r>
      <t xml:space="preserve">Rušenje postojećeg asfaltnog zastora </t>
    </r>
    <r>
      <rPr>
        <sz val="10"/>
        <rFont val="Arial"/>
        <family val="2"/>
        <charset val="238"/>
      </rPr>
      <t xml:space="preserve">u širini od 25 cm na mjestu uklopa novog i starog kolnika,  te utovar i prijevoz materijala na deponiju. </t>
    </r>
  </si>
  <si>
    <t>Slojevi se moraju pažljivo rušiti i uklanjati u blizini dijelova pojedinih instalacija (ventili, škrinjice, poklopci, revizijska okna, zasunske komore, hidranti, HPT zdenci i pojedine plitke instalacije).</t>
  </si>
  <si>
    <t>U jediničnu cijenu stavke obuhvaćeno je slijedeće:</t>
  </si>
  <si>
    <t>- razbijanje postojeće kolničke konstrukcije specijalnim strojevima,</t>
  </si>
  <si>
    <t>- usitnjavanje razbijenih dijelova u manje dijelove prikladne za utovar,</t>
  </si>
  <si>
    <t>- utovar, prijevoz, istovar, razastiranje i ugradnja na deponiji,</t>
  </si>
  <si>
    <r>
      <t>Lokacija deponije predviđa se na udaljenosti do 25 km.</t>
    </r>
    <r>
      <rPr>
        <sz val="10"/>
        <rFont val="Arial"/>
        <family val="2"/>
        <charset val="238"/>
      </rPr>
      <t xml:space="preserve"> </t>
    </r>
  </si>
  <si>
    <r>
      <t>Obračunato po m</t>
    </r>
    <r>
      <rPr>
        <vertAlign val="superscript"/>
        <sz val="10"/>
        <rFont val="Arial"/>
        <family val="2"/>
        <charset val="238"/>
      </rPr>
      <t>2</t>
    </r>
    <r>
      <rPr>
        <sz val="10"/>
        <rFont val="Arial"/>
        <family val="2"/>
        <charset val="238"/>
      </rPr>
      <t xml:space="preserve"> porušene asfaltne površine bez obzira na debljinu.</t>
    </r>
  </si>
  <si>
    <r>
      <t>Ručni otkop rovova</t>
    </r>
    <r>
      <rPr>
        <sz val="10"/>
        <rFont val="Arial CE"/>
        <family val="2"/>
        <charset val="238"/>
      </rPr>
      <t xml:space="preserve"> u svrhu utvrđivanja položaja postojećih instalacija i ucrtavanje u situaciju 1:200.</t>
    </r>
  </si>
  <si>
    <t>Ručni otkop rovova na mjestima gdje se pretpostavlja da su smještene podzemne instalacije struje, vode, telefona, plina i kanalizacije i na mjestima gdje postoji sumnja da bi se mogle nalaziti podzemne instalacije.</t>
  </si>
  <si>
    <t>Ova stavka obuhvaća slijedeće radove:</t>
  </si>
  <si>
    <t xml:space="preserve"> - ručni otkop rova uz pozornost da se ne oštete instalacije do dubine 1,8 m s mogućim razupiranjem</t>
  </si>
  <si>
    <t xml:space="preserve"> - po potrebi zatrpavanje rova</t>
  </si>
  <si>
    <t xml:space="preserve"> - utvrđivanje i snimanje položaja postojećih instalacija, te oznaka na površini terena sa položajem i dubinom, te unošenje u nacrt postojećih instalacija</t>
  </si>
  <si>
    <t xml:space="preserve"> - otkopane rovove osigurati prema HTZ mjerama</t>
  </si>
  <si>
    <t>Obračun po m1 ručno otkopanog rova s odvozom na deponiju 15 km</t>
  </si>
  <si>
    <t>Zaštita postojećih komunalnih instalacija.</t>
  </si>
  <si>
    <t>Ova stavka obuhvaća:</t>
  </si>
  <si>
    <r>
      <t xml:space="preserve">ručni otkop zemlje oko instalacija, oblaganje instalacija prefabrikantima - polucijevima </t>
    </r>
    <r>
      <rPr>
        <sz val="10"/>
        <rFont val="Arial Narrow"/>
        <family val="2"/>
        <charset val="238"/>
      </rPr>
      <t>Ø</t>
    </r>
    <r>
      <rPr>
        <i/>
        <sz val="10"/>
        <rFont val="Arial"/>
        <family val="2"/>
        <charset val="238"/>
      </rPr>
      <t>10 do 15 cm, zatrpavanje i odvoz viška zemlje deponiju na lokaciju kao u st. 1.3.</t>
    </r>
  </si>
  <si>
    <t>Obračun po m1 obložene komunalne instalacije.</t>
  </si>
  <si>
    <t>Čišćenje i pranje okolnih prometnica od nečistoća.</t>
  </si>
  <si>
    <t>Postojeću asfaltnu podlogu treba oprati i očistiti od vezanog i nevezanog materijala i nečistoća. Radove vršiti u svemu prema ponudi poduzeća “Čistoća”.</t>
  </si>
  <si>
    <r>
      <t>Obračun po m</t>
    </r>
    <r>
      <rPr>
        <vertAlign val="superscript"/>
        <sz val="10"/>
        <rFont val="Arial"/>
        <family val="2"/>
        <charset val="238"/>
      </rPr>
      <t xml:space="preserve">2 </t>
    </r>
    <r>
      <rPr>
        <sz val="10"/>
        <rFont val="Arial"/>
        <family val="2"/>
        <charset val="238"/>
      </rPr>
      <t>oprane i očišćene prometnice.</t>
    </r>
  </si>
  <si>
    <r>
      <t>Čišćenje gradilišta</t>
    </r>
    <r>
      <rPr>
        <sz val="10"/>
        <rFont val="Arial"/>
        <family val="2"/>
        <charset val="238"/>
      </rPr>
      <t xml:space="preserve"> nakon završetka svih radova sa odvozom otpada i zaostalog građevnog materijala na deponiju do 15 km.</t>
    </r>
  </si>
  <si>
    <r>
      <t>Geodetsko snimanje izvedenog stanja prometnih površina</t>
    </r>
    <r>
      <rPr>
        <sz val="10"/>
        <rFont val="Arial"/>
        <family val="2"/>
        <charset val="238"/>
      </rPr>
      <t xml:space="preserve">, nakon potpunog dovršenja svih radova. </t>
    </r>
  </si>
  <si>
    <t>Snimanje i unos podataka u katastar obavlja ovlašteno poduzeće za tu vrstu posla.</t>
  </si>
  <si>
    <t>Obračun po m2 snimljene površine.</t>
  </si>
  <si>
    <t>PRIPREMNI RADOVI UKUPNO</t>
  </si>
  <si>
    <t xml:space="preserve">DONJI STROJ </t>
  </si>
  <si>
    <t>Iskop humusa u debljini sloja od 30 cm.</t>
  </si>
  <si>
    <t>(St.2.1. OTU)</t>
  </si>
  <si>
    <t>HRN U.E1.010</t>
  </si>
  <si>
    <t>HRN U.B1.024</t>
  </si>
  <si>
    <t>Rad obuhvaća površinski iskop humusa te njegovo prebacivanje na gradski deponij do 25 km.</t>
  </si>
  <si>
    <t>Humus sa predmetne trase ima veliki udio kamenih primjesa i nije dovoljno kvalitetan pa se ne predviđa njegovo korištenje za završno uređenje zelenih površina.</t>
  </si>
  <si>
    <t xml:space="preserve">Humus se iskopava isključivo strojno, a ručno jedino tamo gdje to strojevi ne bi mogli obaviti na zadovoljavajući način. </t>
  </si>
  <si>
    <r>
      <t>Obračunato po m</t>
    </r>
    <r>
      <rPr>
        <vertAlign val="superscript"/>
        <sz val="10"/>
        <rFont val="Arial"/>
        <family val="2"/>
        <charset val="238"/>
      </rPr>
      <t>3</t>
    </r>
    <r>
      <rPr>
        <sz val="10"/>
        <rFont val="Arial"/>
        <family val="2"/>
        <charset val="238"/>
      </rPr>
      <t xml:space="preserve"> stvarno iskopanog humusa u sraslom stanju, a jedinična cijena uključuje iskop humusa, prebacivanje u deponiju sa razastiranjem i planiranjem kao i sve ostalo prema važećim propisima za ovu stavku.</t>
    </r>
  </si>
  <si>
    <t>Iskop na trasi u širokom otkopu u materijalu C kategorije.</t>
  </si>
  <si>
    <t>(St.2.3. OTU)</t>
  </si>
  <si>
    <r>
      <t>Rad obuhvaća široke iskope predviđene projektom ili zahtjevom nadzornog inženjera u materijalu kategorije C, s utovarom iskopanog materijala u prijevozno sredstvo i prijevoz na deponiju, radove na uređenju i čišćenju pokosa, te planiranje iskopanih površina i komprimiranje zdravice - posteljice na zbijenost ME=20 N/mm</t>
    </r>
    <r>
      <rPr>
        <vertAlign val="superscript"/>
        <sz val="10"/>
        <rFont val="Arial"/>
        <family val="2"/>
        <charset val="238"/>
      </rPr>
      <t>2</t>
    </r>
    <r>
      <rPr>
        <sz val="10"/>
        <rFont val="Arial"/>
        <family val="2"/>
        <charset val="238"/>
      </rPr>
      <t>.</t>
    </r>
  </si>
  <si>
    <t>Pri izradi iskopa treba provesti sve mjere sigurnosti pri radu i sva potrebna osiguranja postojećih objekata i komunikacija. Široki iskop treba obavljati upotrebom odgovarajuće mehanizacije, a ručni rad treba ograničiti na neophodni minimum.</t>
  </si>
  <si>
    <t>Sve iskope treba urediti prema karakterističnim profilima, predviđenim kotama i predviđenim nagibima u projektu, odnosno prema zahtjevu nadzornog inženjera.</t>
  </si>
  <si>
    <t>Iskopani materijal prevozi se na deponiju na lokaciji kao u st. 1.3. uz razastiranje i planiranje na deponiji.</t>
  </si>
  <si>
    <r>
      <t>Obračunato po m</t>
    </r>
    <r>
      <rPr>
        <vertAlign val="superscript"/>
        <sz val="10"/>
        <rFont val="Arial"/>
        <family val="2"/>
        <charset val="238"/>
      </rPr>
      <t>3</t>
    </r>
    <r>
      <rPr>
        <sz val="10"/>
        <rFont val="Arial"/>
        <family val="2"/>
        <charset val="238"/>
      </rPr>
      <t xml:space="preserve"> stvarno iskopanog mat. u sraslom stanju.</t>
    </r>
  </si>
  <si>
    <r>
      <t xml:space="preserve">Zamjena zemljanog materijala vibriranim šljunkom ili kamenim materijalom u </t>
    </r>
    <r>
      <rPr>
        <b/>
        <sz val="10"/>
        <color indexed="8"/>
        <rFont val="Arial"/>
        <family val="2"/>
        <charset val="238"/>
      </rPr>
      <t>debljini od 25 cm</t>
    </r>
    <r>
      <rPr>
        <b/>
        <sz val="10"/>
        <rFont val="Arial"/>
        <family val="2"/>
        <charset val="238"/>
      </rPr>
      <t>, radi poboljšanja nosivosti temeljnog tla.</t>
    </r>
  </si>
  <si>
    <t>Računato sa 50% od ukupne površine novog kolnika.</t>
  </si>
  <si>
    <t>Predviđa se zamjena sloja od 25 cm bez ugradnje geotekstila.</t>
  </si>
  <si>
    <t>(St. 2.8.2. OTU)</t>
  </si>
  <si>
    <t>HRN U.B1.038</t>
  </si>
  <si>
    <t>Rad obuhvaća iskop sloja slabog materijala u temeljnom tlu s odvozom u deponiju, te njegovu zamjenu izradom zbijenog nasipnog sloja od boljeg materijala. Slabi materijal temeljnog tla zamjeniti će se kvalitetnijim materijalom kada se zbog svojstva materijala u temeljnom tlu uz odgovarajući način rada (St. 2.8.1.) ne mogu postići zahtjevi kvalitete iz tabele 5. u točki 2.8.1.OTU.</t>
  </si>
  <si>
    <t xml:space="preserve">Materijal za zamjenu predlaže izvođač i osigurava sva potrebna ispitivanja radi uvida u njegovu kvalitetu, a primjenu tog materijala mora odobriti nadzorni inženjer. Debljina sloja kojeg treba zamjeniti ovim projektom predviđa se 25 cm, ako se ne postignu zahtjevi kvalitete iz st. 2.8.1. OTU, debljina sloja se određuje na pokusnoj dionici. </t>
  </si>
  <si>
    <t xml:space="preserve">Na pokusnoj dionici određuje se i vrsta strojeva za zbijanje i režim njihova rada. </t>
  </si>
  <si>
    <t>Dužina pokusne dionice iznosi najmanje 50 m, a svi troškovi u vezi s pokusnom dionicom, padaju na teret izvođača, a ako ona zadovolji kriterije za ocjenu kvalitete iz točke 2.8.1.OTU, i ako se uklapa u trasu ceste, priznaje se kao potpuno završeni zamjenski sloj.</t>
  </si>
  <si>
    <r>
      <t>Ukoliko se nakon iskopa za zamjenski sloj i zbijanja ne može postići Ms ≥ 15 N/mm</t>
    </r>
    <r>
      <rPr>
        <vertAlign val="superscript"/>
        <sz val="10"/>
        <rFont val="Arial"/>
        <family val="2"/>
        <charset val="238"/>
      </rPr>
      <t>2</t>
    </r>
    <r>
      <rPr>
        <sz val="10"/>
        <rFont val="Arial"/>
        <family val="2"/>
        <charset val="238"/>
      </rPr>
      <t xml:space="preserve"> treba primjeniti slijedeće uvjete:</t>
    </r>
  </si>
  <si>
    <r>
      <t>- ako se Ms kreće od 5 - 15 N/mm</t>
    </r>
    <r>
      <rPr>
        <vertAlign val="superscript"/>
        <sz val="10"/>
        <rFont val="Arial"/>
        <family val="2"/>
        <charset val="238"/>
      </rPr>
      <t>2</t>
    </r>
    <r>
      <rPr>
        <sz val="10"/>
        <rFont val="Arial"/>
        <family val="2"/>
        <charset val="238"/>
      </rPr>
      <t xml:space="preserve"> potrebno je izvesti zamjenu materijala u debljini od 25 cm,</t>
    </r>
  </si>
  <si>
    <r>
      <t>- ako je Ms manji od 5 N/mm</t>
    </r>
    <r>
      <rPr>
        <vertAlign val="superscript"/>
        <sz val="10"/>
        <rFont val="Arial"/>
        <family val="2"/>
        <charset val="238"/>
      </rPr>
      <t>2</t>
    </r>
    <r>
      <rPr>
        <sz val="10"/>
        <rFont val="Arial"/>
        <family val="2"/>
        <charset val="238"/>
      </rPr>
      <t xml:space="preserve"> treba izvršiti produbljenje za dodatnih 25 cm i na temeljno tlo postaviti getekstil 300 g/m</t>
    </r>
    <r>
      <rPr>
        <vertAlign val="superscript"/>
        <sz val="10"/>
        <rFont val="Arial"/>
        <family val="2"/>
        <charset val="238"/>
      </rPr>
      <t>2</t>
    </r>
    <r>
      <rPr>
        <sz val="10"/>
        <rFont val="Arial"/>
        <family val="2"/>
        <charset val="238"/>
      </rPr>
      <t>, te izvesti zamjenski sloj ukupne debljine od 50 cm.</t>
    </r>
  </si>
  <si>
    <t>3.1.</t>
  </si>
  <si>
    <t>Iskop materijala na mjestu zamjene tla ispod trupa prometnice.</t>
  </si>
  <si>
    <t>- iskop, utovar i istovar materijala,</t>
  </si>
  <si>
    <t>- prijevoz materijala na deponiju lokacije kao u st. 1.3.</t>
  </si>
  <si>
    <t>- razastiranje materijala na deponiji,</t>
  </si>
  <si>
    <t>- planiranje materijala na deponiji,</t>
  </si>
  <si>
    <t>- planiranje posteljice u iskopu do točnosti ±3 cm, te valjanje odgovarajućim valjcima.</t>
  </si>
  <si>
    <r>
      <t>Obračun po m</t>
    </r>
    <r>
      <rPr>
        <vertAlign val="superscript"/>
        <sz val="10"/>
        <rFont val="Arial"/>
        <family val="2"/>
        <charset val="238"/>
      </rPr>
      <t>3</t>
    </r>
    <r>
      <rPr>
        <sz val="10"/>
        <rFont val="Arial"/>
        <family val="2"/>
        <charset val="238"/>
      </rPr>
      <t xml:space="preserve"> iskopanog materijala mjereno u sraslom stanju sa prijevozom.</t>
    </r>
  </si>
  <si>
    <t>3.2.</t>
  </si>
  <si>
    <t xml:space="preserve">Zamjena iskopanog materijala materijalom od prirodnog šljunka ili kamena. </t>
  </si>
  <si>
    <t>Kvaliteta šljunka i ugradnja mora odgovarati tehničkim propisima za izradu nasipa što treba dokazati atestom.</t>
  </si>
  <si>
    <r>
      <t>Ugradnju materijala treba vršiti tako da se ne oštećuje profil posteljice, a zbijanje vršiti da se postigne ME≥ 30 N/mm</t>
    </r>
    <r>
      <rPr>
        <vertAlign val="superscript"/>
        <sz val="10"/>
        <rFont val="Arial"/>
        <family val="2"/>
        <charset val="238"/>
      </rPr>
      <t>2</t>
    </r>
    <r>
      <rPr>
        <sz val="10"/>
        <rFont val="Arial"/>
        <family val="2"/>
        <charset val="238"/>
      </rPr>
      <t>.</t>
    </r>
  </si>
  <si>
    <t>Ovaj dio radova obuhvaća:</t>
  </si>
  <si>
    <t>- dobavu šljunka ili kamenog materijala,</t>
  </si>
  <si>
    <t>- prijevoz na gradilište,</t>
  </si>
  <si>
    <t>- razastiranje, planiranje do točnosti K 3 cm i zbijanje</t>
  </si>
  <si>
    <t>- dobava atesta o kvaliteti šljunka ili kamena i zbijenosti.</t>
  </si>
  <si>
    <r>
      <t>Obračun po m</t>
    </r>
    <r>
      <rPr>
        <vertAlign val="superscript"/>
        <sz val="10"/>
        <rFont val="Arial"/>
        <family val="2"/>
        <charset val="238"/>
      </rPr>
      <t>3</t>
    </r>
    <r>
      <rPr>
        <sz val="10"/>
        <rFont val="Arial"/>
        <family val="2"/>
        <charset val="238"/>
      </rPr>
      <t xml:space="preserve"> izvedenog zamjenskog sloja.</t>
    </r>
  </si>
  <si>
    <t>Planiranje posteljice na projektom predviđene kote.</t>
  </si>
  <si>
    <t>U stavku je uključeno rješavanje odvodnje posteljice, sabijanje posteljice tako da se postigne zbijenost od 100% prema standardnom Proctorovom pokusu, odnosno Ms=30MN/m2 za zemljane materijale, odnosno Ms=40MN/m2 za šljunčane materijale mjereno kružnom pločom promjera 30 cm pri optimalnoj vlažnosti materijala.</t>
  </si>
  <si>
    <t>U cijenu stavke su uključeni svi pripremni i pomoćni radovi, alati i materijal.</t>
  </si>
  <si>
    <r>
      <t>Obračunato po m</t>
    </r>
    <r>
      <rPr>
        <vertAlign val="superscript"/>
        <sz val="10"/>
        <rFont val="Arial"/>
        <family val="2"/>
        <charset val="238"/>
      </rPr>
      <t>2</t>
    </r>
    <r>
      <rPr>
        <sz val="10"/>
        <rFont val="Arial"/>
        <family val="2"/>
        <charset val="238"/>
      </rPr>
      <t xml:space="preserve"> planirane površine.</t>
    </r>
  </si>
  <si>
    <t xml:space="preserve">Izrada nasipa od kamenog drobljenog materijala ili šljunka. </t>
  </si>
  <si>
    <t>Nasip se izvodi ispod kolnika prometnice u slojevima čiju debljinu treba odrediti obzirom na vrstu materijala i raspoloživa sredstva za nabijanje.</t>
  </si>
  <si>
    <r>
      <t>Nabijanje nasipa treba izvoditi tako da se postigne ME ≥ 40 N/mm</t>
    </r>
    <r>
      <rPr>
        <vertAlign val="superscript"/>
        <sz val="10"/>
        <rFont val="Arial"/>
        <family val="2"/>
        <charset val="238"/>
      </rPr>
      <t>2</t>
    </r>
    <r>
      <rPr>
        <sz val="10"/>
        <rFont val="Arial"/>
        <family val="2"/>
        <charset val="238"/>
      </rPr>
      <t xml:space="preserve"> što izvođač dokazuje atestom.</t>
    </r>
  </si>
  <si>
    <t>Podobnost materijala za izradu nasipa izvođač prije ugradnje dokazuje atestom.</t>
  </si>
  <si>
    <t>- dobavu šljunka ili kamenog materijala, prijevoz na gradilište, istovar sa razastiranjem u slojevima, nabijanje, te planiranje završnog sloja sa točnošću ±3 cm,</t>
  </si>
  <si>
    <t>- ispitivanje svakog sloja i dobavljanje svih atesta i druge radnje za potpuno dovršenje izrade nasipa.</t>
  </si>
  <si>
    <r>
      <t>Obračunato po m</t>
    </r>
    <r>
      <rPr>
        <vertAlign val="superscript"/>
        <sz val="10"/>
        <rFont val="Arial"/>
        <family val="2"/>
        <charset val="238"/>
      </rPr>
      <t>3</t>
    </r>
    <r>
      <rPr>
        <sz val="10"/>
        <rFont val="Arial"/>
        <family val="2"/>
        <charset val="238"/>
      </rPr>
      <t xml:space="preserve"> nasipa mjerenjem profila u nabijenom stanju.</t>
    </r>
  </si>
  <si>
    <t>Učvršćenje bankina uz cestu na širini 1m od rubnjaka zemljanim materijalom.</t>
  </si>
  <si>
    <t xml:space="preserve">Obračun po 1m2 (na 1,00m2 cca 0,20 m3 zemljanog materijala). </t>
  </si>
  <si>
    <t>DONJI STROJ UKUPNO</t>
  </si>
  <si>
    <t>GORNJI  STROJ</t>
  </si>
  <si>
    <t>Izrada tamponskog sloja od drobljenog kamenog materijala 0/63 mm, debljine sloja 40 cm ispod kolnika.</t>
  </si>
  <si>
    <t>Nakon preuzimanja ispitanog planuma u usjecima, zasjecima i nasipima, donjeg stroja (posteljice) u pogledu zbijenosti, ravnosti projektiranih nagiba, pravilno izvedene odvodnje, a sve prema važećim standardima, pristupa se izradi tamponskog sloja.</t>
  </si>
  <si>
    <t>Za izradu ovog sloja treba upotrijebiti drobljeni kameni materijal  za koji je pribavljen atest o njegovoj podobnosti za izradu tamponskog sloja.</t>
  </si>
  <si>
    <t>Droblj. kameni mat. se mora navoziti (navlačiti) tako da se ne ošteti izvedeni profil posteljice.</t>
  </si>
  <si>
    <t>Tampon se mora nabiti (uvibrirati) odgovarajućim vibracionim strojevima.</t>
  </si>
  <si>
    <r>
      <t>Ms= 100 N/mm</t>
    </r>
    <r>
      <rPr>
        <vertAlign val="superscript"/>
        <sz val="10"/>
        <rFont val="Arial"/>
        <family val="2"/>
        <charset val="238"/>
      </rPr>
      <t>2</t>
    </r>
  </si>
  <si>
    <t>Sve nepravilnosti utvrđene za vrijeme zbijanja mora izvođač o svom trošku ukloniti.</t>
  </si>
  <si>
    <t>Sva tekuća i kontrolna ispitivanja treba vršiti prema važećim standardima i propisima u toku građenja.</t>
  </si>
  <si>
    <t>- pribavljanje atesta za kameni materijal prije početka radova,</t>
  </si>
  <si>
    <t>- nabava, dovoz i istovar kamenog materijala,</t>
  </si>
  <si>
    <t>- razgrtanje, planiranje, profiliranje tamponskog sloja i zbijanje,</t>
  </si>
  <si>
    <t>- kontrola ravnine i visine izvedenog tamponskog sloja,</t>
  </si>
  <si>
    <t>- sve radove na ispitivanju koji su potrebni za pravilno izveden tampon prema HRN.9.020 kao i pribavljanje atesta.</t>
  </si>
  <si>
    <r>
      <t>Obračun po m</t>
    </r>
    <r>
      <rPr>
        <vertAlign val="superscript"/>
        <sz val="10"/>
        <rFont val="Arial"/>
        <family val="2"/>
        <charset val="238"/>
      </rPr>
      <t>3</t>
    </r>
    <r>
      <rPr>
        <sz val="10"/>
        <rFont val="Arial"/>
        <family val="2"/>
        <charset val="238"/>
      </rPr>
      <t xml:space="preserve"> ugrađenog tamponskog sloja u zbijenom stanju.</t>
    </r>
  </si>
  <si>
    <t>Izrada tamponskog sloja od drobljenog kamenog materijala 0/63 mm, debljine sloja 30 cm ispod nogostupa i popločenih površina</t>
  </si>
  <si>
    <r>
      <t>Ms= 40 N/mm</t>
    </r>
    <r>
      <rPr>
        <vertAlign val="superscript"/>
        <sz val="10"/>
        <rFont val="Arial"/>
        <family val="2"/>
        <charset val="238"/>
      </rPr>
      <t>2</t>
    </r>
  </si>
  <si>
    <r>
      <t>Nabava, dobava i ugradnja tipskih betonskih rubnjaka</t>
    </r>
    <r>
      <rPr>
        <sz val="10"/>
        <rFont val="Arial"/>
        <family val="2"/>
        <charset val="238"/>
      </rPr>
      <t xml:space="preserve"> presjeka 10x20cm izvedenih iz betona C 40/50.</t>
    </r>
  </si>
  <si>
    <t>Rubnjaci se postavljaju na podlogu od betona C 16/20, presjeka prema detalju. Sastave rubnjaka treba izvesti u širini oko 10mm te ispuniti cementni mortom omjera 1:4, uvučenim za 10mm.</t>
  </si>
  <si>
    <t>U stavku je uključen i eventualno potreban iskop te oplata za podlogu.</t>
  </si>
  <si>
    <r>
      <t>Obračunato po m</t>
    </r>
    <r>
      <rPr>
        <vertAlign val="superscript"/>
        <sz val="10"/>
        <rFont val="Arial"/>
        <family val="2"/>
        <charset val="238"/>
      </rPr>
      <t>1</t>
    </r>
    <r>
      <rPr>
        <sz val="10"/>
        <rFont val="Arial"/>
        <family val="2"/>
        <charset val="238"/>
      </rPr>
      <t xml:space="preserve"> ugrađenog rubnjaka.</t>
    </r>
  </si>
  <si>
    <t>- ugradnja upušteno</t>
  </si>
  <si>
    <r>
      <t xml:space="preserve">Nabava, dobava i ugradnja tipskih betonskih rubnjaka </t>
    </r>
    <r>
      <rPr>
        <sz val="10"/>
        <rFont val="Arial"/>
        <family val="2"/>
        <charset val="238"/>
      </rPr>
      <t>presjeka 18x24cm izvedenih iz betona C40/45.</t>
    </r>
  </si>
  <si>
    <t>Rubnjaci se postavljaju na podlogu od klase betona C16/20, presjeka prema detalju. Sastave rubnjaka treba izvesti u širini oko 10mm te ispuniti cementni mortom omjera 1:4, uvučenim za 10mm.</t>
  </si>
  <si>
    <r>
      <t xml:space="preserve">Dobava materijala i izrada popločenja betonskim pločama </t>
    </r>
    <r>
      <rPr>
        <sz val="10"/>
        <rFont val="Arial"/>
        <family val="2"/>
        <charset val="238"/>
      </rPr>
      <t>velikog formata proizvođača Beton Lučko  ili jednakovrijedno________________.</t>
    </r>
  </si>
  <si>
    <t>Popločenje pristupnog trga.</t>
  </si>
  <si>
    <t>Dimenzija, oblik i boja prema izboru projektanta. Ploče debljine 8 cm.</t>
  </si>
  <si>
    <t>Polažu se u sloj cementne glazure debljine 3 cm.</t>
  </si>
  <si>
    <t>Ovaj sloj se ručno nabija i poravnava drvenim letvama u padu prema projektu i prilikom polaganja betonskih kocki polijeva se vodom kako bi se cement vezao.</t>
  </si>
  <si>
    <t>Betonske ploče polažu se sa reškama i prilikom polaganja podlijevaju cementnim mlijekom.</t>
  </si>
  <si>
    <t xml:space="preserve">Ploče dimenzije, površinske obrade, boje i tona po izboru projektanta. Kompletnu izvedbu opločenja izvesti prema uputstvima proizvođača. </t>
  </si>
  <si>
    <t>Izvedba opločenja s fugama 2-3 mm.</t>
  </si>
  <si>
    <t>Obračun po m2 ugrađenih opločnika sa svim pripremnim radovima.</t>
  </si>
  <si>
    <r>
      <rPr>
        <sz val="10"/>
        <rFont val="Arial"/>
        <family val="2"/>
        <charset val="238"/>
      </rPr>
      <t xml:space="preserve">Dobava materijala i izrada </t>
    </r>
    <r>
      <rPr>
        <b/>
        <sz val="10"/>
        <rFont val="Arial"/>
        <family val="2"/>
        <charset val="238"/>
      </rPr>
      <t>popločenja od gotovih betonskih elemenata</t>
    </r>
    <r>
      <rPr>
        <sz val="10"/>
        <rFont val="Arial"/>
        <family val="2"/>
        <charset val="238"/>
      </rPr>
      <t xml:space="preserve"> dimenzija 20 x 20 cm debljine 8 cm.</t>
    </r>
    <r>
      <rPr>
        <sz val="10"/>
        <color indexed="10"/>
        <rFont val="Arial"/>
        <family val="2"/>
        <charset val="238"/>
      </rPr>
      <t xml:space="preserve"> </t>
    </r>
  </si>
  <si>
    <t>Agregat za beton mora biti od drobljenog eruptivnog kamena. Elemente treba polagati u pravilnoj visini, a prema projektiranom pravcu i kutu. Širina reški mora iznositi od 2-4mm, što se postiže pravilnim slaganjem poštujući distancere koje opločnici imaju na sebi.</t>
  </si>
  <si>
    <t>Zatvaranje, odnosno ispuna reški, dozvoljena je samo sa suhim materijalom, a za ispunu se upotrebljava drobljenac veličine zrna 1-3mm. Reške se ispunjavaju u punoj visini, a izvodi se kontinuirano prateći napredovanje polaganja opločnika.</t>
  </si>
  <si>
    <t>Opločenu površinu nakon fugiranja treba očistiti i do stabilnosti sabijati, od rubova prema sredini, vibro pločom presvučenom plastikom ili gumenim štitnikom. Nakon sabijanja reške treba više puta puniti materijalom za ispunu, dok se ne dobije trajna zatvorenost. Betonski elementi se postavljaju na sloj          pijeska i cementa (1:4) u suho, debljine 5 cm, Sve uključeno u stavku. Komplet ugrađeno.</t>
  </si>
  <si>
    <r>
      <t xml:space="preserve">Nabava, dobava i oblaganje čela i gazišta stepenica i rampa u vanjskopm prostoru  </t>
    </r>
    <r>
      <rPr>
        <b/>
        <sz val="10"/>
        <rFont val="Arial"/>
        <family val="2"/>
        <charset val="238"/>
      </rPr>
      <t>kulir pločama.</t>
    </r>
  </si>
  <si>
    <t>Kulir ploče debljine 38mm tip kao Sammelrock ili jednakovrijedno _________________________________u cem. mortu debljine 3cm.</t>
  </si>
  <si>
    <t>Obraču po m2 popločene površine</t>
  </si>
  <si>
    <t xml:space="preserve"> - gazišta</t>
  </si>
  <si>
    <r>
      <t>Izvedba opločenja</t>
    </r>
    <r>
      <rPr>
        <b/>
        <sz val="10"/>
        <rFont val="Arial"/>
        <family val="2"/>
        <charset val="238"/>
      </rPr>
      <t xml:space="preserve"> travnatim rešetkama</t>
    </r>
  </si>
  <si>
    <t>Nabava, dobava, i izvedba posteljice u sloju od 40 cm kako slijedi:</t>
  </si>
  <si>
    <t xml:space="preserve"> - naboj od drobljenog kamena 0/30 mm u sloju 30 cm</t>
  </si>
  <si>
    <t xml:space="preserve"> - naboj od drobljenog kamena 0/2-5 mm u sloju 10 cm</t>
  </si>
  <si>
    <t xml:space="preserve"> - nabijanje i ravnanje</t>
  </si>
  <si>
    <t xml:space="preserve"> - dobava, doprema i polaganje geotekstila 300 g/m2</t>
  </si>
  <si>
    <t xml:space="preserve"> - dobava, doprema i polaganje čeličnih rubnjaka (graničnika) L 74,50 m/H 15 cm</t>
  </si>
  <si>
    <t xml:space="preserve"> - dobava, doprema i polaganje pijeska 0-6 mm u sloju od 3 cm</t>
  </si>
  <si>
    <t xml:space="preserve"> - dobava, doprema i planiranje plodne zemlje (pjeskulja) u sloju od 6 cm i komposta u sloju od 2 cm</t>
  </si>
  <si>
    <t xml:space="preserve"> - dobava, doprema, postavljanje i punjenje travnih rešetki dimenzija 40/60 cm, visine 10 cm (tip kao Samoborka ili jednakovrijedno), površinske obrade, boje i tona po izboru projektanta. </t>
  </si>
  <si>
    <t xml:space="preserve"> - sjetva travne smjese u dva sloja u ukupnoj količini 0,10 kg/m2</t>
  </si>
  <si>
    <t xml:space="preserve"> - popunjavanje i zalijevanje</t>
  </si>
  <si>
    <t>opterećenje po Proctoru od 100 kN/cm2.</t>
  </si>
  <si>
    <t>Obračunava se sveukupna površina u m2</t>
  </si>
  <si>
    <t xml:space="preserve">OPĆA NAPOMENA ZA IZVEDBU SVIH VRSTA ASFALTERSKIH RADOVA </t>
  </si>
  <si>
    <t xml:space="preserve">Tehnički uvjeti za izvedbu asfalterskih radova nisu posebno opisani u stavkama troškovnika već su dani u posebnom prilogu Program kontrole i osiguranja kakvoće. </t>
  </si>
  <si>
    <t>Kod sastavljanja ponude i izvebe asfalterskih radova u svemu se treba pridržavati tehničkih uvjeta koji su sastavni dio projekta.</t>
  </si>
  <si>
    <t xml:space="preserve">U cijenu mora biti uračunato: </t>
  </si>
  <si>
    <r>
      <t>-</t>
    </r>
    <r>
      <rPr>
        <sz val="10"/>
        <rFont val="Arial"/>
        <family val="2"/>
        <charset val="238"/>
      </rPr>
      <t xml:space="preserve"> </t>
    </r>
    <r>
      <rPr>
        <i/>
        <sz val="10"/>
        <rFont val="Arial"/>
        <family val="2"/>
        <charset val="238"/>
      </rPr>
      <t>sva potrebna odsjecanja asfalta kao i prskanja podloge,</t>
    </r>
  </si>
  <si>
    <r>
      <t>-</t>
    </r>
    <r>
      <rPr>
        <sz val="10"/>
        <rFont val="Arial"/>
        <family val="2"/>
        <charset val="238"/>
      </rPr>
      <t xml:space="preserve"> </t>
    </r>
    <r>
      <rPr>
        <i/>
        <sz val="10"/>
        <rFont val="Arial"/>
        <family val="2"/>
        <charset val="238"/>
      </rPr>
      <t>tekuća i kontrolna ispitivanja, te pribavljanje atesta od ovlaštenog poduzeća.</t>
    </r>
  </si>
  <si>
    <t>Dobava i stroj. izrada donjeg nosivog asfalt betona od drobljenog dolomitnog agregata.</t>
  </si>
  <si>
    <t>Sastav mješavine i kvaliteta upotrebljenih komponenata trebaju odgovarati propisima za BNS 22 BIT 60.</t>
  </si>
  <si>
    <r>
      <t xml:space="preserve">Nosivi sloj asfalta se postavlja na nosivi tamponski sloj, a debljina sloja u uvaljanom stanju treba biti </t>
    </r>
    <r>
      <rPr>
        <b/>
        <sz val="10"/>
        <rFont val="Arial"/>
        <family val="2"/>
        <charset val="238"/>
      </rPr>
      <t>8 cm</t>
    </r>
    <r>
      <rPr>
        <sz val="10"/>
        <rFont val="Arial"/>
        <family val="2"/>
        <charset val="238"/>
      </rPr>
      <t>.</t>
    </r>
  </si>
  <si>
    <t>Stavkom je obuhvaćen sav rad na izradi i ugradnji BNS-a kao i sva potrebna tekuća i kontrolna ispitivanja s izradom atesta. Ravnost postavljenog sloja može odstupati do 1cm, a poprečni pad najviše do 0.4%.</t>
  </si>
  <si>
    <r>
      <t>Obračunato po m</t>
    </r>
    <r>
      <rPr>
        <vertAlign val="superscript"/>
        <sz val="10"/>
        <rFont val="Arial"/>
        <family val="2"/>
        <charset val="238"/>
      </rPr>
      <t>2</t>
    </r>
    <r>
      <rPr>
        <sz val="10"/>
        <rFont val="Arial"/>
        <family val="2"/>
        <charset val="238"/>
      </rPr>
      <t xml:space="preserve"> ugrađenog asfalta.</t>
    </r>
  </si>
  <si>
    <t>Dobava i strojna izrada završnog - habajućeg sloja od asfalt betona vrućim postupkom.</t>
  </si>
  <si>
    <t>Sastav mješavine i kvalitet upotrebljenog materijala trebaju odgovarati propisima za AB 11 BIT 60 (0/11).</t>
  </si>
  <si>
    <r>
      <t xml:space="preserve">Debljina sloja je </t>
    </r>
    <r>
      <rPr>
        <b/>
        <sz val="10"/>
        <rFont val="Arial"/>
        <family val="2"/>
        <charset val="238"/>
      </rPr>
      <t>4cm</t>
    </r>
    <r>
      <rPr>
        <sz val="10"/>
        <rFont val="Arial"/>
        <family val="2"/>
        <charset val="238"/>
      </rPr>
      <t xml:space="preserve"> u uvaljanom stanju, a postavlja se na nosivo vezni sloj.</t>
    </r>
  </si>
  <si>
    <t>Nosivi, vezni i habajući sloj kao cjelina sačinjavaju kolnički asfaltni zastor. Stavka obuhvaća sav rad i materijal za izradu i ugradnju asfalt betona kao i sva potrebna tekuća i kontrolna ispitivanja s izradom atesta. Ravnost postavljenog sloja na dužini od 4.0m može odstupati do 0.6cm, a poprečni pad najviše do 0.4%.</t>
  </si>
  <si>
    <t>Izvedba, kontrola kakvoće i obračun prema Općim tehničkim uvjetima za radove na cestama, IGH 2001. (OTU), 1. i 5. Poglavlje; odredba 6-03; 6-03.1 do 6-03.7.</t>
  </si>
  <si>
    <t>Dobava i stroj. izrada donjeg nosivog asfalt betona od drobljenog dolomitnog agregata - NOGOSTUP.</t>
  </si>
  <si>
    <t>Sastav mješavine i kvaliteta upotrebljenih komponenata trebaju odgovarati propisima za BNS 16 BIT 60.</t>
  </si>
  <si>
    <r>
      <t xml:space="preserve">Nosivi sloj asfalta se postavlja na nosivi tamponski sloj, a debljina sloja u uvaljanom stanju treba biti </t>
    </r>
    <r>
      <rPr>
        <b/>
        <sz val="10"/>
        <rFont val="Arial"/>
        <family val="2"/>
        <charset val="238"/>
      </rPr>
      <t>5cm</t>
    </r>
    <r>
      <rPr>
        <sz val="10"/>
        <rFont val="Arial"/>
        <family val="2"/>
        <charset val="238"/>
      </rPr>
      <t>.</t>
    </r>
  </si>
  <si>
    <t>Dobava i strojna izrada završnog - habajućeg sloja od asfalt betona vrućim postupkom - NOGOSTUP.</t>
  </si>
  <si>
    <r>
      <t xml:space="preserve">Debljina sloja je </t>
    </r>
    <r>
      <rPr>
        <b/>
        <sz val="10"/>
        <rFont val="Arial"/>
        <family val="2"/>
        <charset val="238"/>
      </rPr>
      <t>3cm</t>
    </r>
    <r>
      <rPr>
        <sz val="10"/>
        <rFont val="Arial"/>
        <family val="2"/>
        <charset val="238"/>
      </rPr>
      <t xml:space="preserve"> u uvaljanom stanju, a postavlja se na nosivo vezni sloj.</t>
    </r>
  </si>
  <si>
    <t>GORNJI  STROJ UKUPNO</t>
  </si>
  <si>
    <t>PROMETNA SIGNALIZACIJA</t>
  </si>
  <si>
    <t>Privremena regulacija prometa za vrijeme izvođenja radova.</t>
  </si>
  <si>
    <t>Pod ovom regulacijom prometa podrazumijeva se šira regulacija prometa obilaznim ulicama, dok užu regulaciju prometa tj. zatvaranje gradilišta i regulaciju prometa preko samog gradilišta treba izvođač obuhvatiti organizacijom gradilišta.</t>
  </si>
  <si>
    <r>
      <t>-</t>
    </r>
    <r>
      <rPr>
        <sz val="7"/>
        <rFont val="Times New Roman"/>
        <family val="1"/>
        <charset val="238"/>
      </rPr>
      <t xml:space="preserve"> </t>
    </r>
    <r>
      <rPr>
        <sz val="10"/>
        <rFont val="Arial CE"/>
        <charset val="238"/>
      </rPr>
      <t>postavljanje novih i izmjena postojećih prometnih znakova,</t>
    </r>
  </si>
  <si>
    <r>
      <t>-</t>
    </r>
    <r>
      <rPr>
        <sz val="7"/>
        <rFont val="Times New Roman"/>
        <family val="1"/>
        <charset val="238"/>
      </rPr>
      <t xml:space="preserve"> </t>
    </r>
    <r>
      <rPr>
        <sz val="10"/>
        <rFont val="Arial CE"/>
        <charset val="238"/>
      </rPr>
      <t>nakon prestanka privremene regulacije vraćanje prometnih znakova u prvobitno stanje,</t>
    </r>
  </si>
  <si>
    <r>
      <t>-</t>
    </r>
    <r>
      <rPr>
        <sz val="7"/>
        <rFont val="Times New Roman"/>
        <family val="1"/>
        <charset val="238"/>
      </rPr>
      <t xml:space="preserve"> </t>
    </r>
    <r>
      <rPr>
        <sz val="10"/>
        <rFont val="Arial CE"/>
        <charset val="238"/>
      </rPr>
      <t>objava privremene regulacije u javnim glasilima kao i početka i završetka trajanja iste,</t>
    </r>
  </si>
  <si>
    <r>
      <t>-</t>
    </r>
    <r>
      <rPr>
        <sz val="7"/>
        <rFont val="Times New Roman"/>
        <family val="1"/>
        <charset val="238"/>
      </rPr>
      <t xml:space="preserve"> </t>
    </r>
    <r>
      <rPr>
        <sz val="10"/>
        <rFont val="Arial CE"/>
        <charset val="238"/>
      </rPr>
      <t>održavanje svih znakova za vrijeme trajanja privremene regulacije.</t>
    </r>
  </si>
  <si>
    <r>
      <t>-</t>
    </r>
    <r>
      <rPr>
        <sz val="7"/>
        <rFont val="Times New Roman"/>
        <family val="1"/>
        <charset val="238"/>
      </rPr>
      <t xml:space="preserve"> </t>
    </r>
    <r>
      <rPr>
        <sz val="10"/>
        <rFont val="Arial CE"/>
        <charset val="238"/>
      </rPr>
      <t>izrada privremene regulacije prometa u cijeloj zoni provizorija, polaganjem termoplastične trake SKOTCH-LANE ili jednakovrijedno ____________________)  š=15 cm (crvene boje) i postavljanje privremene vertikalne signalizacije, u svemu prema uvjetima i ponudi D328“Zagrebačkih cesta”,</t>
    </r>
  </si>
  <si>
    <r>
      <t>-</t>
    </r>
    <r>
      <rPr>
        <sz val="7"/>
        <rFont val="Times New Roman"/>
        <family val="1"/>
        <charset val="238"/>
      </rPr>
      <t xml:space="preserve"> </t>
    </r>
    <r>
      <rPr>
        <sz val="10"/>
        <rFont val="Arial CE"/>
        <charset val="238"/>
      </rPr>
      <t>uklanjanje termoplastične trake i znakova nakon završetka izgradnje prometnice,</t>
    </r>
  </si>
  <si>
    <t>Privremena regulacija prometa za vrijeme izvođenja radova biti će obuhvaćena posebnim projektom.</t>
  </si>
  <si>
    <t>predviđa se</t>
  </si>
  <si>
    <t>VERTIKALNA SIGNALIZACIJA</t>
  </si>
  <si>
    <t xml:space="preserve">Ugradnja prometnih znakova prema projektu, nakon završenih građevinskih radova. Prometnih znakovi su u reflektirajućoj tehnici. </t>
  </si>
  <si>
    <r>
      <t>-</t>
    </r>
    <r>
      <rPr>
        <i/>
        <sz val="7"/>
        <rFont val="Times New Roman"/>
        <family val="1"/>
        <charset val="238"/>
      </rPr>
      <t xml:space="preserve"> </t>
    </r>
    <r>
      <rPr>
        <i/>
        <sz val="10"/>
        <rFont val="Arial"/>
        <family val="2"/>
        <charset val="238"/>
      </rPr>
      <t>iskop za temelje nosača,</t>
    </r>
  </si>
  <si>
    <t xml:space="preserve">  izrada betonskih temelja oblika krnje piramide sa stranicama donjeg kvadrata 30 cm i gornjeg 20 cm i dub.min.80 cm, od betona klase C 16/20 (MB-20) s nabavom, ugradnjom i njegom betona te zatrpavanje nakon izrade temelja materijalom iz iskopa s odvozom viška materijala na deponij.</t>
  </si>
  <si>
    <r>
      <t>-</t>
    </r>
    <r>
      <rPr>
        <i/>
        <sz val="7"/>
        <rFont val="Times New Roman"/>
        <family val="1"/>
        <charset val="238"/>
      </rPr>
      <t xml:space="preserve"> </t>
    </r>
    <r>
      <rPr>
        <i/>
        <sz val="10"/>
        <rFont val="Arial"/>
        <family val="2"/>
        <charset val="238"/>
      </rPr>
      <t>u cijenu je uključena nabava materijala, oplata temelja, ugradnja ankera i podložnih ploča za pričvršćenje stupa,</t>
    </r>
  </si>
  <si>
    <r>
      <t>-</t>
    </r>
    <r>
      <rPr>
        <i/>
        <sz val="7"/>
        <rFont val="Times New Roman"/>
        <family val="1"/>
        <charset val="238"/>
      </rPr>
      <t xml:space="preserve"> </t>
    </r>
    <r>
      <rPr>
        <i/>
        <sz val="10"/>
        <rFont val="Arial"/>
        <family val="2"/>
        <charset val="238"/>
      </rPr>
      <t>postavljanje nosača (stupova) za pričvršćenje prometnih znakova u skladu s Pravilnikom o prometnim znakovima, opremi i signalizaciji na cestama (NN br. 33/2005.) i HRN EN 12899-1.</t>
    </r>
  </si>
  <si>
    <r>
      <t>-</t>
    </r>
    <r>
      <rPr>
        <i/>
        <sz val="7"/>
        <rFont val="Times New Roman"/>
        <family val="1"/>
        <charset val="238"/>
      </rPr>
      <t xml:space="preserve"> </t>
    </r>
    <r>
      <rPr>
        <i/>
        <sz val="10"/>
        <rFont val="Arial"/>
        <family val="2"/>
        <charset val="238"/>
      </rPr>
      <t>u cijenu je uključena nabava i postava stupova prema projektu (od aluminijskih ili od Fe cijevi), svi prijevozi i prijenosi sa skladištenjem te sav rad i materijal za ugradnju,</t>
    </r>
  </si>
  <si>
    <t>nabava znakova s bojenjem i lijepljenjem folije (I. klase retrorefleksije prema HRN EN 1436:2001 en-engineer intesity), svi prijevozi i prijenosi sa skladištenjem te sav rad i materijal te pričvrsni elementi i pribor za ugradnju, u skladu s Pravilnikom o prometnim znakovima, opremi i signalizaciji na cestama (NN br. 33/2005.) i HRN EN 1115, HRN EN 12899-1, HRN EN 1790, HRN 1116, HRN 1117,  HRN 1118</t>
  </si>
  <si>
    <t xml:space="preserve">Izvedba, kontrola kakvoće i obračun prema Općim tehničkim uvjetima za radove na cestama, IGH 2001. (OTU), 1. i 7. Poglavlje; odredba 7-01., 7-01.4.;1. i 9. Poglavlje 9-01., 9-01.1., 9-01.2., 9-01.3., 9-01.4. </t>
  </si>
  <si>
    <t>Obračun po komadu postavljenog znaka kompletno sa svim radovima.</t>
  </si>
  <si>
    <t>HORIZONTALNA SIGNALIZACIJA</t>
  </si>
  <si>
    <t>Dobava i izvedba horizontalne signalizacije bojanjem gustom uljenom bojom bijelog tona standardne kvalitete. Signalizacija se izvodi masom IV. klase retrorefleksije prema HRN EN 1436:2001 en-engineer intesity), a u skladu s Pravilnikom o prometnim znakovima, opremi i signalizaciji na cestama (NN br. 33/2005.) i HRN EN 1436, HRN EN 1871, HRN EN 1463-1 i 2, HRN U.S4.221, HRN U.S4.222, HRN U.S4.223, HRN U.S4.225, HRN U.S4.226, HRN U.S4.227, HRN U.S4.228, HRN U.S4.229, HRN U.S4.230, HRN U.S4.231, HRN U.S4.233, HRN U.S4.234,</t>
  </si>
  <si>
    <t>U cijenu stavke su uključeni svi pripremni i pomoćni radovi, alati i materijali.</t>
  </si>
  <si>
    <t>Izvedba, kontrola kakvoće i obračun prema Općim tehničkim uvjetima za radove na cestama, IGH 2001. (OTU), 1. i 9. Poglavlje; odredba 9-02., 9-02.1., 9-02.2., 9-02.3., 9-01., 9-01.3.</t>
  </si>
  <si>
    <t>Obračun po m² označenih površina.</t>
  </si>
  <si>
    <t>bijela boja</t>
  </si>
  <si>
    <t>PROMETNA SIGNALIZACIJA UKUPNO</t>
  </si>
  <si>
    <t>REKAPITULACIJA UREĐENJA OKOLIŠA</t>
  </si>
  <si>
    <t>PROMETNICE</t>
  </si>
  <si>
    <t>II.1</t>
  </si>
  <si>
    <t xml:space="preserve">  PRIPREMNI RADOVI</t>
  </si>
  <si>
    <t>II.2</t>
  </si>
  <si>
    <t xml:space="preserve">  DONJI STROJ</t>
  </si>
  <si>
    <t>II.3</t>
  </si>
  <si>
    <t xml:space="preserve">  GORNJI STROJ</t>
  </si>
  <si>
    <t>II.4</t>
  </si>
  <si>
    <t xml:space="preserve">  PROMETNA SIGNALIZACIJA</t>
  </si>
  <si>
    <t>C.1</t>
  </si>
  <si>
    <t>UREĐENJE OKOLIŠA UKUPNO :</t>
  </si>
  <si>
    <t>C 2.</t>
  </si>
  <si>
    <t xml:space="preserve">RADOVI KRAJOBRAZNOG UREĐENJA </t>
  </si>
  <si>
    <t>I.</t>
  </si>
  <si>
    <t>I.1.</t>
  </si>
  <si>
    <t xml:space="preserve">Čišćenje terena od otpadnog </t>
  </si>
  <si>
    <t xml:space="preserve">građevinskog materijala preostalog </t>
  </si>
  <si>
    <t>nakon građevinskih radova.</t>
  </si>
  <si>
    <t>Utovar i odvoz na gradsku planirku</t>
  </si>
  <si>
    <t>udaljenosti do 10 km.</t>
  </si>
  <si>
    <t>Obračun po m2  očišćene površine</t>
  </si>
  <si>
    <t>I.2.</t>
  </si>
  <si>
    <t>Geodetski radovi</t>
  </si>
  <si>
    <t xml:space="preserve">Geodetski radovi na iskolčenju svih </t>
  </si>
  <si>
    <t>elemenata krajobraznog uređenja,</t>
  </si>
  <si>
    <t>koja uključuju sva mjerenja u vezi</t>
  </si>
  <si>
    <t xml:space="preserve">prijenosa podataka iz projekta na </t>
  </si>
  <si>
    <t>teren; te nakon završetka radova</t>
  </si>
  <si>
    <t xml:space="preserve">izradu snimka izvedenog stanja </t>
  </si>
  <si>
    <t>u digitalnom obliku, podaci</t>
  </si>
  <si>
    <t>moraju biti georeferencirani tj.</t>
  </si>
  <si>
    <t>iscrtani u DWG ili DXF formatu</t>
  </si>
  <si>
    <t>Obračun paušalno</t>
  </si>
  <si>
    <t>UKUPNO:</t>
  </si>
  <si>
    <t>ZEMLJANI  RADOVI</t>
  </si>
  <si>
    <t>II.1.</t>
  </si>
  <si>
    <t>Nabava, dovoz,istovar te</t>
  </si>
  <si>
    <t>razastiranje plodne zemlje u sloju</t>
  </si>
  <si>
    <t xml:space="preserve">debljine 15cm </t>
  </si>
  <si>
    <t>Obračun se vrši po m3 dopremlje-</t>
  </si>
  <si>
    <t xml:space="preserve">ne zemlje(+15 % zbog slijeganja ). </t>
  </si>
  <si>
    <t>2 195 m2 x 0,15+ 15 %</t>
  </si>
  <si>
    <t>II.2.</t>
  </si>
  <si>
    <t>Grubo planiranje prethodno razastrte</t>
  </si>
  <si>
    <t>plodne zemlje</t>
  </si>
  <si>
    <t>Obračun se vrši po m2 površine</t>
  </si>
  <si>
    <t>II.3.</t>
  </si>
  <si>
    <t>Nabava, dovoz te ugradnja slijedećih</t>
  </si>
  <si>
    <t>materijala u žardinjere za bilje:</t>
  </si>
  <si>
    <t xml:space="preserve">a) sloj šljunka za drenažu debljine </t>
  </si>
  <si>
    <t xml:space="preserve">20 cm:  žardinjera 1    </t>
  </si>
  <si>
    <t xml:space="preserve">             žardinjera 2</t>
  </si>
  <si>
    <t xml:space="preserve">             žardinjera 3</t>
  </si>
  <si>
    <t xml:space="preserve">             žardinjera 4</t>
  </si>
  <si>
    <t xml:space="preserve">             žardinjera 6</t>
  </si>
  <si>
    <t xml:space="preserve">                                    UKUPNO:</t>
  </si>
  <si>
    <t>b) filter folija:</t>
  </si>
  <si>
    <t xml:space="preserve">             žardinjera 1</t>
  </si>
  <si>
    <t>c) plodni supstrat (mješavina:</t>
  </si>
  <si>
    <t>plodne zemlje    70%,  treseta   15  %,</t>
  </si>
  <si>
    <t>hygromulla   15%):</t>
  </si>
  <si>
    <t xml:space="preserve"> žardinjera 1 (48m2x 1,64m)+15%</t>
  </si>
  <si>
    <t xml:space="preserve"> žardinjera 2 (57m2x3,03m)+15%</t>
  </si>
  <si>
    <t xml:space="preserve"> žardinjera 3 (46m2x2,08m)+15%</t>
  </si>
  <si>
    <t xml:space="preserve"> žardinjera 4 (10m2x1,3m)+15%</t>
  </si>
  <si>
    <t xml:space="preserve"> žardinjera 5 (10m2x0,45)+15%)x </t>
  </si>
  <si>
    <t xml:space="preserve">     3 kom</t>
  </si>
  <si>
    <t xml:space="preserve">  žardinjera 6 (14m2x0,85)+15%</t>
  </si>
  <si>
    <t>žardinjera ž( 0,64m2x1,80m)+15%x</t>
  </si>
  <si>
    <t xml:space="preserve">     5 kom</t>
  </si>
  <si>
    <t>II.4.</t>
  </si>
  <si>
    <t>Nabava, dovoz,istovar te ispuna</t>
  </si>
  <si>
    <t>već postavljenih travnih rešetki</t>
  </si>
  <si>
    <t xml:space="preserve"> plodnom zemljom u sloju</t>
  </si>
  <si>
    <t xml:space="preserve"> debljine  8cm te zatravljivanje sa</t>
  </si>
  <si>
    <t>svim potrebnim radnjama.</t>
  </si>
  <si>
    <t>Obračun se vrši po m2  površine</t>
  </si>
  <si>
    <t>sve komplet s travnom smjesom</t>
  </si>
  <si>
    <t>III.</t>
  </si>
  <si>
    <t>RADOVI S BILJNIM MATERIJALOM</t>
  </si>
  <si>
    <t>III.1.</t>
  </si>
  <si>
    <t>Sadnja drveća s izmjenom zemlje</t>
  </si>
  <si>
    <t>Iskop jama dim. 80 x 80 x 80 cm,</t>
  </si>
  <si>
    <t xml:space="preserve"> utovar i odvoz dijela  iskopane zemlje</t>
  </si>
  <si>
    <t>Rahljenje dna jame,zatrpavanje jame</t>
  </si>
  <si>
    <t>do polovice bez nabijanja,gnojenje</t>
  </si>
  <si>
    <t xml:space="preserve">kompostom 50 lit. po jami, te sadnja </t>
  </si>
  <si>
    <t xml:space="preserve"> sa svim potrebnim radnjama.</t>
  </si>
  <si>
    <t xml:space="preserve">Kolenje s tri kolca,  </t>
  </si>
  <si>
    <t>(prosječne duljine 3 m, promjera 8-10 cm)</t>
  </si>
  <si>
    <t>vezivanje uz kolce. Jedno zalijevanje.</t>
  </si>
  <si>
    <t>Sve komplet bez biljnog materijala</t>
  </si>
  <si>
    <t>III.2.</t>
  </si>
  <si>
    <t xml:space="preserve">Sadnja grmlja </t>
  </si>
  <si>
    <t>Iskop jama za sadnju dim.40x40x40</t>
  </si>
  <si>
    <t>cm, gnojenje kompostom 20 l po ja-</t>
  </si>
  <si>
    <t>mi, te sadnja sa svim potrebnim</t>
  </si>
  <si>
    <t>radnjama.</t>
  </si>
  <si>
    <t>Jedno zalijevanje.</t>
  </si>
  <si>
    <t>Sve komplet bez biljnog materijala.</t>
  </si>
  <si>
    <t>III.4.</t>
  </si>
  <si>
    <t xml:space="preserve">Sadnja penjačica  </t>
  </si>
  <si>
    <t>Iskop jama dim. 30 x 30 x30 cm,</t>
  </si>
  <si>
    <t xml:space="preserve">Gnojenje kompostom  </t>
  </si>
  <si>
    <t xml:space="preserve"> 10 lit. po jami,</t>
  </si>
  <si>
    <t>sadnja sa svim potrebnim</t>
  </si>
  <si>
    <t>radnjama te jedno zalijevanje.</t>
  </si>
  <si>
    <t>Sve komplet biljnog materijala</t>
  </si>
  <si>
    <t>III.6.</t>
  </si>
  <si>
    <t xml:space="preserve">Sadnja  trajnica i  pokrivača tla </t>
  </si>
  <si>
    <t>Prekopavanje zemlje na dubinu 20 cm,</t>
  </si>
  <si>
    <t>gnojenje kompostom 10 l/m2, fino</t>
  </si>
  <si>
    <t xml:space="preserve">planiranje te sadnja sadnica </t>
  </si>
  <si>
    <t>12-16 kom/m2.</t>
  </si>
  <si>
    <t>Obračun po m2 bez biljnog materi-</t>
  </si>
  <si>
    <t>jala.</t>
  </si>
  <si>
    <t>III.9.</t>
  </si>
  <si>
    <t>Malčiranje svih površina pod grmljem,</t>
  </si>
  <si>
    <t xml:space="preserve"> trajnicama drvenom</t>
  </si>
  <si>
    <t xml:space="preserve"> sječkom u sloju debljine 5 cm.</t>
  </si>
  <si>
    <t>Sve komplet</t>
  </si>
  <si>
    <t>III.10.</t>
  </si>
  <si>
    <t>Biljni materijal</t>
  </si>
  <si>
    <t xml:space="preserve">Vađenje bilja u rasadniku, dovoz te </t>
  </si>
  <si>
    <t>istovar na radilištu</t>
  </si>
  <si>
    <t>Sav biljni materijal mora biti vrtlarski</t>
  </si>
  <si>
    <t>uzgojen (školovan),kontejniran odnosno</t>
  </si>
  <si>
    <t xml:space="preserve">baliran s čitljivom etiketom na </t>
  </si>
  <si>
    <t>svakoj biljci.</t>
  </si>
  <si>
    <t>DRVEĆE</t>
  </si>
  <si>
    <t>ACACIA DEALBATA, mimoza</t>
  </si>
  <si>
    <t>ACER PLATANOIDES "CRIMSON SENTRY",</t>
  </si>
  <si>
    <t>javor crvenolisni</t>
  </si>
  <si>
    <t>ACER PLATANOIDES "DRUMONDII",</t>
  </si>
  <si>
    <t>javor šarenolisni</t>
  </si>
  <si>
    <t>ALBIZIA JULIBRISSIN</t>
  </si>
  <si>
    <t>CATALPA BIGNONIOIDES "NANA",</t>
  </si>
  <si>
    <t>katalpa kuglasta</t>
  </si>
  <si>
    <t>CEDRUS ATLANTICA "GLUCA", cedar</t>
  </si>
  <si>
    <t xml:space="preserve">CEDRUS DEODARA </t>
  </si>
  <si>
    <t>CEDRUS DEODARA "AUREA"</t>
  </si>
  <si>
    <t>CELTIS AUSTRALIS, koprivić</t>
  </si>
  <si>
    <t>GLEDITCHIA TRIACANTHOS "SUNBURST"</t>
  </si>
  <si>
    <t>LAGERSTROEMIA INDICA</t>
  </si>
  <si>
    <t>LIQUIDAMBAR STYRACIFLUA</t>
  </si>
  <si>
    <t>MAGNOLIA GRANDIFLORA</t>
  </si>
  <si>
    <t>PINUS MARITIMA, bor</t>
  </si>
  <si>
    <t>PINUS PINEA, pinjol</t>
  </si>
  <si>
    <t>QUERCUS ILEX, primorski hrast</t>
  </si>
  <si>
    <t>GRMLJE</t>
  </si>
  <si>
    <t xml:space="preserve">minimalno trogodišnjeg uzrasta, s </t>
  </si>
  <si>
    <t>najmanje 3 dobro razvijena izboja</t>
  </si>
  <si>
    <t>CUPRESSUS SEMPERVIRENS,</t>
  </si>
  <si>
    <t>čempres, h 1,50m</t>
  </si>
  <si>
    <t>LAURUS NOBILIS, lovor, h 80-100cm</t>
  </si>
  <si>
    <t>MYRTUS TARENTINA, h 40-60cm</t>
  </si>
  <si>
    <t>PHOTINIA X FRASERI "RED ROBIN",</t>
  </si>
  <si>
    <t>H 60-80cm</t>
  </si>
  <si>
    <t>PITTTOSPORUM TOBIRA "NANA",</t>
  </si>
  <si>
    <t>h 30cm</t>
  </si>
  <si>
    <t>ROSMARINUS OFFICINALIS, ružmarin,</t>
  </si>
  <si>
    <t>h 30-40cm</t>
  </si>
  <si>
    <t>ROSMARINUS OFFICINALIS "PROSTRATA",</t>
  </si>
  <si>
    <t>puzajući ružmarin, izbojci dužine 30cm</t>
  </si>
  <si>
    <t>TEUCRIUM FRUTICANS, h 30-40cm</t>
  </si>
  <si>
    <t>VIBURNUM TINUS, h 40-60cm</t>
  </si>
  <si>
    <t>PENJAČICE</t>
  </si>
  <si>
    <t>HEDERA CANARIENSIS "GLORIE de</t>
  </si>
  <si>
    <t>MARENGO", h 80-100 cm</t>
  </si>
  <si>
    <t xml:space="preserve">PARTHENOCISUS TRICUSPIDATA </t>
  </si>
  <si>
    <t>"VEITCHII", 150-170 cm</t>
  </si>
  <si>
    <t>PASSIFLORA CAERULEA, h 80-100cm</t>
  </si>
  <si>
    <t>TRAJNICE-POKRIVAČI TLA</t>
  </si>
  <si>
    <t>HYPERICUM  CALYCINUM</t>
  </si>
  <si>
    <t>MESEMBRIANTHEMUM ACINACIFORME</t>
  </si>
  <si>
    <t>TRAJNICE</t>
  </si>
  <si>
    <t>LANTANA CAMARA, lantana</t>
  </si>
  <si>
    <t>LANTANA SELLOWIANA, puzajuća</t>
  </si>
  <si>
    <t>lantana</t>
  </si>
  <si>
    <t>LAVANDULA ANGUSTIFOLIA, lavanda</t>
  </si>
  <si>
    <t>SANTOLINA CHAMAECYPARISUS</t>
  </si>
  <si>
    <t>III.11.</t>
  </si>
  <si>
    <t xml:space="preserve">Izvedba travnjaka za mediteranska </t>
  </si>
  <si>
    <t>područja</t>
  </si>
  <si>
    <t xml:space="preserve">Prekopavanje zemlje na dubinu </t>
  </si>
  <si>
    <t>20 cm, gnojenje kompostom 5 lit./m2</t>
  </si>
  <si>
    <t>fino ručno planiranje. Nabava tipske</t>
  </si>
  <si>
    <t>travne smjese za mediteran</t>
  </si>
  <si>
    <t xml:space="preserve"> kao tip "Royal see", 4dkg/m2, sjetva.</t>
  </si>
  <si>
    <t>Ježenje, valjanje te jedno</t>
  </si>
  <si>
    <t>zalijevanje.</t>
  </si>
  <si>
    <t>Sve komplet s travnom smjesom:</t>
  </si>
  <si>
    <t xml:space="preserve"> LOLIUM PERENNE 'Athena' 10 %</t>
  </si>
  <si>
    <t>(engleski ljulj)</t>
  </si>
  <si>
    <t xml:space="preserve">FESTUCA  ARUNDINACEA  </t>
  </si>
  <si>
    <t xml:space="preserve">Durango' (vlasulja trstikasta)   80% </t>
  </si>
  <si>
    <t>CYNODON DACTILON 'Comon' 10%</t>
  </si>
  <si>
    <t>(zubača obična)</t>
  </si>
  <si>
    <t>IV.</t>
  </si>
  <si>
    <t xml:space="preserve">FITOSANITETSKA NJEGA I ZAŠTITA </t>
  </si>
  <si>
    <t>TIJEKOM JEDNE GODINE</t>
  </si>
  <si>
    <t>IV.1.</t>
  </si>
  <si>
    <t>Izvedene površine održavati tijekom</t>
  </si>
  <si>
    <t>jedne godine po završetku svih</t>
  </si>
  <si>
    <t>predviđenih radova.</t>
  </si>
  <si>
    <t>Podrazumijevaju se slijedeći radovi:</t>
  </si>
  <si>
    <t>košnja travnjaka najmanje 7 puta</t>
  </si>
  <si>
    <t>sa sakupljanjem i odvozom otkosa,</t>
  </si>
  <si>
    <t xml:space="preserve">okopavanje  grmlja, </t>
  </si>
  <si>
    <t xml:space="preserve"> trajnica najmanje 3 puta u</t>
  </si>
  <si>
    <t>tijeku godine, okopavanje novopo-</t>
  </si>
  <si>
    <t>sađenog drveća, čišćenje zelenih</t>
  </si>
  <si>
    <t xml:space="preserve">i hodnih površina, </t>
  </si>
  <si>
    <t>kompletna fitosanitetska zaštita po</t>
  </si>
  <si>
    <t xml:space="preserve">potrebi u godini održavanja, </t>
  </si>
  <si>
    <t xml:space="preserve">15% vrijednosti grupe radova </t>
  </si>
  <si>
    <t>III.Radovi s biljnim materijalom</t>
  </si>
  <si>
    <t>C.2</t>
  </si>
  <si>
    <t>REKAPITULACIJA</t>
  </si>
  <si>
    <t>FITOSANITETSKA NJEGA I ZAŠTITA TIJEKOM 1 GODINE</t>
  </si>
  <si>
    <t>Redni
broj</t>
  </si>
  <si>
    <t xml:space="preserve">O p i s  </t>
  </si>
  <si>
    <t>Jedinica
mjere</t>
  </si>
  <si>
    <t>Količina radova</t>
  </si>
  <si>
    <t>Jedinična  cijena</t>
  </si>
  <si>
    <t>Napomena:</t>
  </si>
  <si>
    <t xml:space="preserve">Prije davanja ponude prema troškovniku ponuditelj je dužan pregledati mjesto izvođenja radova te se upoznati sa stanjem na gradilištu. </t>
  </si>
  <si>
    <t>Sve stavke troškovnika obuhvaćaju dobavu i ugradnju navedene opreme i materijala, trošak organizacije gradilišta, potrebne energije, vode i odvodnje, horizontalnog i vertikalnog transporta, skladištenja materijala, korištenja skele i sl.</t>
  </si>
  <si>
    <t>INSTALACIJA UKAPLJENOG NAFTNOG PLINA</t>
  </si>
  <si>
    <t>SPREMNICI UNP-a I KUĆNI PRIKLJUČAK</t>
  </si>
  <si>
    <t>GRAĐEVINSKI DIO - kućni priključak plina</t>
  </si>
  <si>
    <t>Iskolčenje trase priključka plina prije početka radova. Stavka uključuje i obnovu točaka iskolčenja tijekom izvođenja radova prema potrebi.</t>
  </si>
  <si>
    <t>Planiranje dna rova (nivelete) na projektiranu dubinu. Dno rova poravnati i nabiti ručnim nabijačima, radi postizanja nivelete prije nasipavanja pijeska.</t>
  </si>
  <si>
    <t>Nabava, doprema, prijevoz i nasipavanje čistog suhog pijeska na isplanirano dno rova, u sloju debljine 10 cm i potrebno nabijanje. Pijesak služi kao posteljica za cijevi. Obračun po m3 nabavljenog, dovezenog i ugrađenog pijeska.</t>
  </si>
  <si>
    <r>
      <t>m</t>
    </r>
    <r>
      <rPr>
        <vertAlign val="superscript"/>
        <sz val="10"/>
        <rFont val="Arial"/>
        <family val="2"/>
        <charset val="238"/>
      </rPr>
      <t>3</t>
    </r>
  </si>
  <si>
    <t>Geodetsko snimanje rova i položenih cijevi sa izradom elaborate za dostavu u katastar vodova</t>
  </si>
  <si>
    <t>Sve kao prethodna stavka samo zatrpavanje rova nakon polaganja plinovoda slojem pijeska debljine 15 cm iznad vrha i oko cijevi, uz nabijanje ručnim nabijačem. Obračun po m3 ugrađenog i zbijenog materijala.</t>
  </si>
  <si>
    <t>Zatrpavanje rova materijalom iz iskopa na dijelu trase ispod zelenih površina, u slojevima od 30 cm uz nabijanje do potpune zbijenosti.</t>
  </si>
  <si>
    <t>Utovar u kamion i odvoz preostalog materijala iz iskopa, količina povećana za 20% radi rastresitosti</t>
  </si>
  <si>
    <t>Ugradnja plastične trake upozorenja žute boje za označavanje trase plinovoda, s natpisom PLIN ili POZOR PLIN. Traku položiti u rov na udaljenost 50 cm ispod nivoa terena, tako da natpis bude okrenut prema gore.</t>
  </si>
  <si>
    <t>Čišćenje gradilišta nakon završetka svih radova na izgradnji plinskog priključka.</t>
  </si>
  <si>
    <t>UKUPNO KUĆNI PRIKLJUČAK - GRAĐEVINSKI DIO:</t>
  </si>
  <si>
    <t xml:space="preserve">STROJARSKI DIO </t>
  </si>
  <si>
    <t>Prijenosni spremnik za ukapljeni naftni plin volumena 4850 l, punjenja 2.122 kg, tipske izvedbe, dim 1250 mm, duljine 4300 mm. Spremnici su opremljeni sa svom potrebnom sigurnosnom opremom, armaturom i internim cjevovodom, (ventil za tekuću fazu, blindirana plinska faza, sigurnosni ventili, odmuljni ventil, ventili protiv prekoračenja protoka, hvatačem nečistoće, pokazivač nivoa, manometri, termometar …) kompl sa osloncima spremnika te spojnom cijevi spremnika</t>
  </si>
  <si>
    <t xml:space="preserve">Isparivač UNP-a: </t>
  </si>
  <si>
    <t>Isparivač kao proizvod ZIMMER ZIS-40 -  40 kg /h .U cijenu je uključen ormarić sa cjelokupnom instalacijom, ventilima , isparivač sa uvodnicom za spajanje na 220V, fitinzima ,regulator I stupnja (100 kg/h , 0,2-2,1 bar), regulator tlaka II stupanj za UNP sa integriranim otpusnim ventilom i blokadnim ventilom (OPSO), podešen na tlak  50 mbar, 20-6 60 kg/hr, hvatač nečistoća 1/2" PN25 i kondenzacijska posuda za plin. Za ugradnju isparivača potrebno je osigurati električni kabel 3 x 2,5 mm2 spojen na razvodnu kutiju i osigurač 30 A – spori,karakteristika "C" ,potrošnja je 5,25 kw i 24 A nakon prvih 20 sec.pa sve manje do 400 W. Ormarić dimenzija ( V x Š x D : 1200 x 1100 x 350 mm)</t>
  </si>
  <si>
    <t>Regulator II stupnja, kapaciteta 20-60 kg/hr,sa blokirajućim i otpusnim ventilom,navojni priključak 3/4",izlazni tlak 30 ili 50 mbar. Ugradnja u plinski fasadni ormarić iza glavnog zapora.</t>
  </si>
  <si>
    <t>Plinska faza. Regulator I stupnja kapaciteta 60 kg/hr,sa sigurnosno blokirajućom i otpusnom funkcijom, izlazni tlak 0,2-2,0 bar, 1/2"  x  3/4"</t>
  </si>
  <si>
    <t>Ventil sigurnosni ravni opružni REGO 1/2", podešen na tlak otvaranja 16,7 bar, mesing</t>
  </si>
  <si>
    <t>Ventil za tekuću fazu REGO 7550 P,navojni priključak 3/4"</t>
  </si>
  <si>
    <t xml:space="preserve">Adapter za ventil tekuće faze </t>
  </si>
  <si>
    <t xml:space="preserve">Protulomni ventil REGO 3/4" </t>
  </si>
  <si>
    <t>Dobava ukapljenog naftnog plina auto cisternom i prvo punjenje malog tipskog spremnika UNP-a po ishođenju suglasnosti MUP-a, volumen spremnika iznosi 4850 lit., a maksimalna količina punjenja 2.122 kg, kompletno spremno za uporabu</t>
  </si>
  <si>
    <t>Cijevi iz tvrdog polietilena visoke gustoće (PE-HD), za zemni plin PE100 SDR11. U dužni metar cijevi potrebno je uračunati sljedeće:</t>
  </si>
  <si>
    <t>-razvažanje cijevi po trasi</t>
  </si>
  <si>
    <t>-zavarivanje cijevi</t>
  </si>
  <si>
    <t>-izrada i zavarivanje dijelova koji nisu u standardnom programu proizvođača (lukovi i sl.)</t>
  </si>
  <si>
    <t>-ispitivanje na nepropusnost i čvrstoću</t>
  </si>
  <si>
    <t>-PE-HD d63</t>
  </si>
  <si>
    <t>Fazonski komadi za elektrozavarivanje prema ISO 6447 sljedećih dimenzija i količina:</t>
  </si>
  <si>
    <t>-prijelazni komad PE/čelik PEd63/DN50</t>
  </si>
  <si>
    <t>-preklopni komad-spojnice PEd63</t>
  </si>
  <si>
    <t>Cjevovod izveden od čeličnih bešavnih cijevi za plinske instalacije prema važećim normama. Cjevovod je zaštićen od korozije hidroizolacijskom trakom pogodnom za ovakvu vrstu instalacije (PE trake na bazi bitumena ili sl.) uz prethodno čišćenje površine od nečistoće i rđe. Uključivo sav pomoćni materijal za spajanje i izolaciju, dopremanje na trasu, te ispitivanje na nepropusnost. U cijenu uključiti i pripadajuće cijevne lukove.</t>
  </si>
  <si>
    <t xml:space="preserve">- DN 50   </t>
  </si>
  <si>
    <t>Teške navojne cijevi HRN C.B5. 225 antikorozivno zaštićene propisanom zaštitom, za polaganje u zemlju – zaštitna cijev.  Uz cijevi isporučiti i plastizol traku za izolaciju cijevi.</t>
  </si>
  <si>
    <t xml:space="preserve">- DN 80   </t>
  </si>
  <si>
    <t>PE traka upozorenja, žute boje širine 8 cm, s natpisom</t>
  </si>
  <si>
    <t>POZOR PLIN. Ugradnja je obuhvaćena građevinskim</t>
  </si>
  <si>
    <t>troškovnikom.</t>
  </si>
  <si>
    <t>Plinska kuglasta slavina prema HRN EN331 komplet sa protuprirubnicama brtvama i vijcima dimenzija:</t>
  </si>
  <si>
    <t>DN50 PN16</t>
  </si>
  <si>
    <t>Prirubnički izolacijski komad za ugradnju u nazidni ormarić</t>
  </si>
  <si>
    <t>prije slavine prema DIN 3389 odnosno DIN 2470/1.</t>
  </si>
  <si>
    <t>Potrebna dimenzija:</t>
  </si>
  <si>
    <t>DN50; PN 16</t>
  </si>
  <si>
    <t>Nazidni ormarić za glavni zapor dimenzija 750 x 600 x 350</t>
  </si>
  <si>
    <t>mm prema GPZ-N 505.132.</t>
  </si>
  <si>
    <t>Postavljanje pločice upozorenja.</t>
  </si>
  <si>
    <t xml:space="preserve">Prenosni aparat za gašenje požara sa suhim prahom S25 </t>
  </si>
  <si>
    <t>Prenosni aparat za gašenje požara sa suhim prahom S9</t>
  </si>
  <si>
    <t>Kondenzni lonac komplet antikorozivno zaštićen za polaganje u zemlju. U stavku uključiti pripadajuće čelične cijevi s pripadajućom plinskom kuglastom slavinom za izlaz kondenzata.</t>
  </si>
  <si>
    <t xml:space="preserve">Čelične navojne cijevi prema HRN C.B5.225 položene izvan zida i ispitane na nepropusnost sa svim potrebnim materijalom za spajanje i pričvršćenje ali bez građevinskih radova oko bušenja i uspostave zida u prvobitno stanje. Uz cijevi isporučiti i odgovarajuće hamburške lukove za cijevi, prirubnice i vijke proturne cijevi. U cijenu uključiti antikorozivnu zaštitu te završni lak premaz u RAL-u za plinsku i tekuću fazu.  </t>
  </si>
  <si>
    <t xml:space="preserve">- DN 20   </t>
  </si>
  <si>
    <t>Sav pomoćni spojni i brtveni materijal u potrebnoj količini i kvaliteti kao i pribor za zavarivanje te ostali sitni materijal koji nije specificiran, a potreban je za dovođenje kompletne instalacije u funkciju i pogonsko stanje</t>
  </si>
  <si>
    <t>Čišćenje cijevi i opreme od korozije čeličnim četkama, premaz aktivnim naličem, očišćeno, osušeno otpadnim pamukom uz dva premaza temeljnom bojom ukupne debljine suhog sloja boje od 80 µm.</t>
  </si>
  <si>
    <t>Transport gore navedene opreme na gradilište u privremeno skladište. Raznošenje opreme i materijala do mjesta ugradnje te raznošenje opreme i alata.</t>
  </si>
  <si>
    <t>Montaža opreme i svog navedenog materijala. Montažu izvesti prema projektnim nacrtima, tehničkom opisu i ovoj specifikaciji, sa svim potrebnim sitnim montažnim materijalom, stručnom i pomoćnom radnom snagom.</t>
  </si>
  <si>
    <t>Ispitivanje instalacije kućnog priključka na nepropusnost prema propisima distributera uz izdavanje atesta o nepropusnosti plinske instalacije.                                                     Napomena : Prvo puštanje plina u instalaciju i ispitivanje  plinske instalacije obavlja isključivo distributer.</t>
  </si>
  <si>
    <t>Primopredaja kućnog priključka uz sve potrebne radnje sukladno pravilima, prikupljanje svih dokumenata i certifikata.</t>
  </si>
  <si>
    <t>UKUPNO KUĆNI PRIKLJUČAK:</t>
  </si>
  <si>
    <t xml:space="preserve">PLINSKA INSTALACIJA - NEMJERENI DIO </t>
  </si>
  <si>
    <t>Hvatač nečistoća (plinski filter)  2" za radni tlak PN16, komplet sa protuprirubnicama brtvama i vijcima dimenzija:</t>
  </si>
  <si>
    <t>Plinska kuglasta slavina  za radni tlak PN16 prema HRN EN 331, komplet sa protuprirubnicama brtvama i vijcima dimenzija:</t>
  </si>
  <si>
    <t>DN50</t>
  </si>
  <si>
    <t>DN32</t>
  </si>
  <si>
    <t>Bešavne čelične cijevi dimenzija prema HRN EN 10220, materijal P235TR (HRN EN 10027-1), uvjeti isporuke prema HRN EN 10216-1, atest materijala prema HRN EN 10204.  Uz cijevi isporučiti i odgovarajuće hamburške lukove za cijevi, prijelazne komade, prirubnice, vijke te proturne cijevi.</t>
  </si>
  <si>
    <t>Potrebne dimenzije:</t>
  </si>
  <si>
    <t>DN80</t>
  </si>
  <si>
    <t>Dobava i ugradnja čeličnih profila potrebnih za ovješenje i učvršćenje cjevovoda i opreme.</t>
  </si>
  <si>
    <t>Čišćenje vanjske površine cijevi, profila i koljena čeličnim četkama, pranje dezoksidantima za željezo te dva premaza temeljne boje različitih nijansi. Debljina premaza suhog naliča je 20 - 25 μm po sloju. Drugi sloj antikorozivnog temelja nanosi se nakon montaže i popravka oštećenja.</t>
  </si>
  <si>
    <t>Završno ličenje plinske instalacije. Obavezna je uporaba žute boje, nijansa RAL 1021 i bezbojnog pokrivnog laka.</t>
  </si>
  <si>
    <t>Sav pomoćni spojni i brtveni materijal u potrebnoj količini i kvaliteti kao i pribor za zavarivanje te ostali sitni materijal koji nije specificiran, a potreban je za dovođenje kompletne instalacije u funkciju i pogonsko stanje. Za zavarivanje koristiti elektrode s celuloznom oblogom.</t>
  </si>
  <si>
    <t>Ispitivanje svih zavara vizualno, metodom bez razaranja, te magnetnom kontrolom.</t>
  </si>
  <si>
    <t>Ispitivanje instalacija nemjerenog dijela plinske instalacije na čvrstoću i nepropusnost.</t>
  </si>
  <si>
    <t>Puštanje u pogon te primopredaja kompletne instalacije uz sve potrebne radnje, prikupljanje svih dokumenata i certifikata.</t>
  </si>
  <si>
    <t>UKUPNO NEMJERENI DIO:</t>
  </si>
  <si>
    <t xml:space="preserve">PLINSKA INSTALACIJA - MJERENI DIO </t>
  </si>
  <si>
    <t>Plinomjer s rotacijskim klipovima G 25, DN50,Vplmin=0,05 m3/h Vplmax=40 m3/h, kompl sa spojnim materijalom, p = 100 mbara nadpritisak U kompletu s odgovarajućim elektroničkim korektorom za preračunavanje protoka na normne uvjete koristeći  veličine ulaza tlaka, temperature i NF impulse protoka.Napajanje pomoću litijske baterije</t>
  </si>
  <si>
    <t>Pinsko mjerilo sa mijehom veličine G 6, DN 25, Vplmin=0,06 m3/h, Vplmax=10 m3/h, vatrootporni u izvedbi s temperaturnim korektorom, komplet sa stabilizatorom tlaka kao “Ikom”, tip ZR20, komplet sa spojnim koljenima, nosačima i držačima, te spojnim materijalom</t>
  </si>
  <si>
    <t>Plinska kuglasta slavina s prirubničkim priključcima za radni tlak PN16 prema HRN EN 331, komplet sa protuprirubnicama brtvama i vijcima dimenzija:</t>
  </si>
  <si>
    <t>5/4"</t>
  </si>
  <si>
    <t>1"</t>
  </si>
  <si>
    <t>Termički osigurač na plinovodu ispred plinskih kotlova u kotlovnici. DN50</t>
  </si>
  <si>
    <t>Plinski  elektromotorni ventil, ispitan na nepropusnost, kompl sa kontraprirubnicama i prirubnicama, te spojnim materijalom, kompl sa spojem na krilne sklopke u odsisnim kanalima odsisnih napa</t>
  </si>
  <si>
    <t>Plinski  elektromotorni ventil, ispitan na nepropusnost, kompl sa kontraprirubnicama i prirubnicama, te spojnim materijalom, kompl sa spojem na osjetnik prisutnosti plina kuhinji.</t>
  </si>
  <si>
    <t>DN25</t>
  </si>
  <si>
    <t>DN20</t>
  </si>
  <si>
    <t>Manometar ∅100 od nehrđajućeg čelika za ugradnju u cjevovod s navojnim priključkom 1/2" i pripadajućom plinskom slavinom prema funkcionalnoj shemi. Za područje mjerenja od 0 do 0,16 bara, razred točnosti 0,6.</t>
  </si>
  <si>
    <t>Čelični profili potrebni za ovješenje i učvršćenje cjevovoda i opreme.</t>
  </si>
  <si>
    <t>Izrada uzemljenja opreme plinske instalacije i izdavanje atesta uzemljenja od ovlaštene ustanove.</t>
  </si>
  <si>
    <t>Izvođenje spoja razvoda plina na plinsku rampu, te priključak na plinske plamenike 2 kondenzacijska kotla</t>
  </si>
  <si>
    <t xml:space="preserve">Izvođenje spoja razvoda plina na priključak plinskih trošila u kuhinji </t>
  </si>
  <si>
    <t>Ispitivanje dimnjaka od strane ovlaštenog dimnjačara, te izdavanje mišljenja o priključku plinskog kotla na isti.</t>
  </si>
  <si>
    <t>Ispitivanje plinske instalacije na čvrstoću i nepropusnost.</t>
  </si>
  <si>
    <t>UKUPNO MJERENI DIO:</t>
  </si>
  <si>
    <t>KOTLOVNICA</t>
  </si>
  <si>
    <t xml:space="preserve">Plinski vertikalni podni jednoprolazni kotlovi u blok izvedbi dva kotla Hoval UltraGas®D ili odgovarajući s kondenzacijskim principom rada. Komora izgaranja i prolazi dimnih plinova izrađeni iz plemenitog čelika. Izmjenjivač topline izrađen od izmjenjivača iz aluFer® legure. Integrirane zaštite od nedostatka vode, presostati minimalnog i maksimalnog pritiska. Ugrađeni premix plamenici s površinskim izgaranjem, modulirajući s ventilatorom i venturijevom cijevi, automatskim paljenjem i ionizacijskom zaštitom, te kompletnom plinskom rampom. Toplinske izolacije od mineralne vune i predfabriciranog omotača. Oplate od čeličnog lima obojanog u crvenu boju. Ugrađeni nisko i visoko temperaturni povratni vodovi. Kompletna automatska regulacija TopTronic®E za slijedni rad kotlova, vođenje dva mješajuća kruga, dva direktna kruga i dva kruga potrošne tople vode, s mogućnosti proširenja funkcija dodatnim modulima, te spojem na CNUS i nadzor mobilnim uređajima. </t>
  </si>
  <si>
    <t xml:space="preserve">UltraGas tip 300D; učin 28-300 kW, radni tlak 5 bara 
Karakteristike kotla: 
- visok stupanj iskorištenja 
- kompaktne dimenzije 
- širok opseg rada (modulacija 1:10.7)  
- jednostavno održavanje 
- tihi rad bez vibracija (do 65 dB) 
- integrirani plamenici s gornje strane 
- minimalni hidraulički otpor 
- mala potrošnja el. energije (od 44 do 494 W) 
- velika površina izmjenjivača topline 
- samočisteća površina izmjenjivača 
</t>
  </si>
  <si>
    <t>Opseg isporuke: 
- tijela kotlova s izolacijama
- premix plamenici
- automatska paljenja s nadgledanjem BIC 960
- TopTronic®E automatska regulacije
- dodatni modul za spremnik energije TTE-PS
- micro SD memorijske kartice s HR jezikom
- WLAN modul za daljinski nazor TTE-GW
- plinski filter na priključku plina 1"</t>
  </si>
  <si>
    <t>Tehnički podaci:
- maksimalni toplinski učin (40/30°C) 300 kW 
- minimalni učin (40/30°C) 28 kW 
- maksimalni toplinski učin (80/60°C) 278 kW 
- minimalan toplinski učin (80/60°C) 25 kW 
- količina utrošene električne energije za pogon plamenika/ kotlova min/max. 44/494 W
- radni tlak 5 bara 
- iskoristivost (DIN 4702 dio 8) 109,6% 
- sadržaj vode 388 l 
- promjer zajedničke dimnjače 254 mm
- plinski priključak na svaku rampu 1“
- priključak polaz/povrat (po kotlu) DN 80/PN6</t>
  </si>
  <si>
    <t>Jednakovrijedan proizvod: _________________________</t>
  </si>
  <si>
    <t>Plinski filter 1" sa priključcima za mjerenje protoka, i filter uloškom propusnosti &lt;50 mm , maksimalnom razlikom tlaka 10 mbar, te maksimalnim ulaznim tlakom 100 mbar</t>
  </si>
  <si>
    <t>Kontrola nepropusnosti za plinske kotlove</t>
  </si>
  <si>
    <t xml:space="preserve">Hoval TopTronic®E modul proširenja grijanja TTE-FE HK ili odgovarajući </t>
  </si>
  <si>
    <t>Modul proširenja funkcija kao dio TopTronic®E regulacijskog sustava, za kontrolu proširenih funkcija osnovnog kontrolera generatora topline. Kontrolni modul ima integrirane slijedeće funkcije: jedan krug grijanja s mješačem ili krug grijanja bez mješača.</t>
  </si>
  <si>
    <t>Sastoji se od: 
- TopTronic®E modul proširenja s dvije stezaljke na montažnu šinu
- nalijegajući osjetnik ALF/2P/4/TL, L=4 m
- utikači za spoj napajanja, varijabilnih izlaza (230V, VA1/VA2), ulaza optičkog sprežnika, dva osjetnika temperature (VE1/VE2), kontrolni signal PWM pumpe 0-10V, spoj CAM bus-a</t>
  </si>
  <si>
    <t>Hoval TopTronic®E sučelje WLAN/LAN ili odgovarajući</t>
  </si>
  <si>
    <t>TopTronic® E sučelje WLAN/LAN. Aplikacija omogućuje pristup i rad s Hoval sustavima grijanja preko mobilnih uređaja, tableta i računala u ili izvan objekta, jednostavnom promjenom željenih parametara, osnovnih programa regulacije, mogućnosti pregleda dodatnih funkcija preko Hovalovog pretraživača (Hoval web stranica s prijavom). 
WLAN ili LAN sučelje za povezivanje TopTronic® E Gateway V2.0 na router kućne mreže.
Minimalni zahtjevi sustava mobilnih pametnih uređaja:
- Android 4.3
- IOS 7.1</t>
  </si>
  <si>
    <t>Sastoji se od:
Mrežnog adaptera za zidnu ugradnju,
licence za TopTronic® online,
WLAN antena , pokrov za instalaciju
TopTronic® E Gateway V2.0,
Mrežni adapter 12 V / 6 W sa kabelom,L = 1800 mm"</t>
  </si>
  <si>
    <t xml:space="preserve">Sigurnosna grupa u kompletu sa sigurnosnim ventilom (3 bar) , manometrom te automatskim odzračnikom. Spaja se na unutarnji navoj </t>
  </si>
  <si>
    <t>Posuda za neutralizaciju kondenzata. Za instalaciju ispod ili pored kondenzacijskog kotla, bez pumpe, s 12 kg neutralizacijskog granulata</t>
  </si>
  <si>
    <t xml:space="preserve">Hidraulički zaporni ventil PN16. Za instalaciju na polazni ili povratni vod kotla, s motornim pogonom 230V, DN 65 </t>
  </si>
  <si>
    <t>Plinski priključak kompenzator za UG (125,150)</t>
  </si>
  <si>
    <t>Hoval TransTherm aqua F (6-30) ili odgovarajuća
Kompaktna stanica za pripremu PTV-a s pločastim izmjenjivačem za grijanje sanitarne potrošne vode principom protočnosti.
Stanica s sastoji od pločastog izmjenjivača izrađenog od nehrđajućeg čelika EN 1.4404,a
na strani grijanja(primarna strana) sastoji se od : troputnog ventila,cirkulacijske pumpe promjenjivog protoka,ventila za punjenje-pražnjenje,odzračnog ventila,balansirajućeg ventila i senzora temperature što omogućava konstantan protok kroz izmjenjivač te cijevovoda izrađenog od nehrđajućeg čelika EN 1.4404.
A na strani PTV-a (sekundarnoj strani) sastoji se od : sigurnosnog ventila 10bar, nepovratnog ventila,senzora temperature i protoka te ventila za punjenje-pražnjenje.Set za recirkulaciju PTV-a je dodatna opcija.
Za učinkovit rad stanice namjenjena je automatska regulacija TopTronic®E  sa pripadajućim senzorima(2 osjetnika temperature na primarnoj strani,2 temperaturna osjetnika i senzor protoka na sekundarnoj strani)Upravljačko sučelje nije u cijeni te je dodatna opcija(TTE-BM)
Stanica je kompletno toplinski izolirana s 30 mm EPP toplinskim izolacijskim materijalom. Kućište izrađeno od čeličnog lima obojanog u RAL 9010, predviđen za ugradnju na zid.</t>
  </si>
  <si>
    <t>Tehnički podaci:
Snaga: 175 kW
Primarna strana:
Polazna temperatura: 70 °C
Povratna temperatura: 30 °C
Volumni protok: 3.77 m³/h
Sekundarna strana:
Ulazna temperature hladne vode: 10 °C
Izlazna temperature tople vode: 60 °C
Volumni protok: 3.01 m³/h
Max. radna temperatura: 110 °C
Max. radni pritisak: 10 bar
Priključci:
Primar: DN 32  Rp 1¼'' -ulaz
           DN 32  Rp 1¼"-izlaz
Sekundar: DN 32  Rp 1¼"-izlaz
                DN 32  Rp 1¼"-ulaz
(Priključak recirkulacijskog voda:DN 32  Rp 1¼", DN 25 ' Rp 1" ili DN 20 Rp  ¾" -opcija)
Električni priključak :
Kabel 3x2.5mm² max16A
Dimenzije:
Širina = 944 mm 
Visina = 1079 mm
Dubina = 403 mm</t>
  </si>
  <si>
    <t>Hoval set za recirkulaciju PTV-a ili odgovarajući
za ugradnju u Hoval TransTherm aqua L, F sustave za pripremu potrošne tople vode preko akumulacijskog spremnika vode. Materijali u dodiru s PTV-om od plemenitog čelika ili bronce.</t>
  </si>
  <si>
    <t>Tehnički podaci:
Protok: 3.4 m3/h
Priključak: DN 25 1'' Rp
Set se sastoji od:
Pumpa: Yonos PARA Z25/18 (0-10V)
Temperaturni osjetnik (PT1000)
Regulacijski ventil
Nepovratni ventil</t>
  </si>
  <si>
    <t xml:space="preserve">Odvajač taloga 5/4" sa ekstra jakim neodium magnetima </t>
  </si>
  <si>
    <t xml:space="preserve">za protok od 2.0-3.0 m3/h i brzine protoka do 1.0 m/s. Kučište izrađeno od čvrste plastike PPA s difuzorom i odvajačem čestica koji se sastoji od četiri ekstra jaka Neodiumska magnet . Magneti se mogu vaditi za lakše ćiščenje. Kučište izolirano EPP izolacijom debljine 20mm. Spojevi izrađeni od mjedi s navojem G1 1/4". Ispust izrađen od mjedi. </t>
  </si>
  <si>
    <t xml:space="preserve">Mogučnost montaže u bilo kojem položaju 360° </t>
  </si>
  <si>
    <t>Područje upotrebe:</t>
  </si>
  <si>
    <t>-10 do 120 °C</t>
  </si>
  <si>
    <t>maks. 10 bar</t>
  </si>
  <si>
    <t xml:space="preserve">Udio glikola do 50% </t>
  </si>
  <si>
    <t>težina 2,32 kg</t>
  </si>
  <si>
    <t>Akumulacijski međuspremnik EnerVal 1000 ili odgovarajući izrađen od čelika za hidrauličku integraciju u sustave s kotlovima, kotlovima na kruto gorivo, toplinskim crpkama i solarnim postrojenjima. Sadržaj 922 l, sastoji se od prirubnica za solarni izmjenjivač topline, 11 priključaka Rp 1 ½“, 5 priključaka Rp ½“ za osjetnike i termometre, 1 priključak Rp ½“ za instalaciju navojnog elektro grijača, kompletno toplinski izoliran. Integrirana perforirana čelična ploča za separaciju temperaturnih zona.</t>
  </si>
  <si>
    <t>Tehnički podaci:
- sadržaj vode 922 l
- radni/ispitni tlak 3/4 bara
- debljina izolacije 120 mm
- maksimalna radna 95°C temperatura</t>
  </si>
  <si>
    <t>Dimenzije spremnika:
- promjer 1030 mm
- visina 2132 mm
- masa s toplinskom izolacijom 127 kg</t>
  </si>
  <si>
    <r>
      <t>Razdjelnik tople vode izrađen od bešavne čel. cijevi NO 200,  duljine 1700 mm sa 8 priključaka, komplet sa nogicama i držačima. Razdjeljivač se izrađuje na osnovi posebne radioničke dokumentacije uključene u stavku, za radni tlak 3 bara i temp. 100</t>
    </r>
    <r>
      <rPr>
        <sz val="10"/>
        <rFont val="Calibri"/>
        <family val="2"/>
        <charset val="238"/>
      </rPr>
      <t>°</t>
    </r>
    <r>
      <rPr>
        <sz val="10"/>
        <rFont val="Arial"/>
        <family val="2"/>
        <charset val="238"/>
      </rPr>
      <t>C</t>
    </r>
  </si>
  <si>
    <r>
      <t>Sabirnik tople vode izrađen od bešavne čel. cijevi NO 200,  duljine 1700 mm sa 8 priključaka, komplet sa nogicama i držačima. Razdjeljivač se izrađuje na osnovi posebne radioničke dokumentacije uključene u stavku, za radni tlak 3 bara i temp. 100</t>
    </r>
    <r>
      <rPr>
        <sz val="10"/>
        <rFont val="Calibri"/>
        <family val="2"/>
        <charset val="238"/>
      </rPr>
      <t>°</t>
    </r>
    <r>
      <rPr>
        <sz val="10"/>
        <rFont val="Arial"/>
        <family val="2"/>
        <charset val="238"/>
      </rPr>
      <t>C</t>
    </r>
  </si>
  <si>
    <t>Ionski omekšivać vode, automatski, kao proizvod 3M ili odgovarajući komplet sa svim spojnim materijalom i internim cjevovodom</t>
  </si>
  <si>
    <t>srednji protok : 1 m3/h</t>
  </si>
  <si>
    <t>ciklički kapacitet : 3 m3/h</t>
  </si>
  <si>
    <t>Cirkulacijska pumpa – pumpa podnog grijanja, kao proizvod Grundfoss ili odgovarajuća, elektronski regulirana dupla pumpa komplet sa slijepim prirubnicama za demont. motora te sa spojnim materijalom.</t>
  </si>
  <si>
    <t>Gw = 0,61 m3/h,  dp = 35 kPa</t>
  </si>
  <si>
    <t>Cirkulacijska pumpa – pumpa radijatorskog grijanja - kao proizvod Grundfoss ili odgovarajuća, elektronski regulirana dupla pumpa komplet sa slijepim prirubnicama za demont. motora te sa spojnim materijalom</t>
  </si>
  <si>
    <t>Gw = 5,5 m3/h,  dp = 55 kPa</t>
  </si>
  <si>
    <t>Cirkulacijska pumpa – pumpa za ventilo-konvektorekao proizvod Grundfoss ili odgovarajuća, elektronski regulirana dupla pumpa komplet sa slijepim prirubnicama za demont. motora te sa spojnim materijalom</t>
  </si>
  <si>
    <t>Gw = 3,84 m3/h,  dp = 55 kPa</t>
  </si>
  <si>
    <t>Cirkulacijska pumpa – pumpa grijača rekuperatora za blagovaonicu, kao proizvod Grundfoss ili odgovarajuća, elektronski regulirana dupla pumpa komplet sa slijepim prirubnicama za demont. motora te sa spojnim materijalom.</t>
  </si>
  <si>
    <t>Gw = 0,3 m3/h,  dp = 45 kPa</t>
  </si>
  <si>
    <t>Cirkulacijska pumpa – viseći grijači zraka u sportskoj dvorani kao proizvod Grundfoss ili odgovarajuća, elektronski regulirana dupla pumpa komplet sa slijepim prirubnicama za demont. motora te sa spojnim materijalom</t>
  </si>
  <si>
    <t>Cirkulaciona pumpa – priprema TPV- kao proizvod Grundfoss ili odgovarajuća, elektronski regulirana dupla pumpa komplet sa slijepim prirubnicama za demont. motora te sa spojnim materijalom</t>
  </si>
  <si>
    <t>Gw = 3,77 m3/h,  dp = 35 kPa</t>
  </si>
  <si>
    <t>Troputni em regulacioni ventil kao Siemens ili odgovarajući - podno grijanje – dimenzije DN 15 kompl sa spojnim materijalom te spojem na kotlovsku automatiku</t>
  </si>
  <si>
    <t>Troputni em regulacioni ventil kao Siemens ili odgovarajući - radijatorsko grijanje – dimenzije DN 40 kompl sa spojnim materijalom te spojem na kotlovsku automatiku</t>
  </si>
  <si>
    <t>Sabirnik odzračnih vodova izrađen od cijevi NO 150 duljine 1200 mm, komplet sa sifonskim spojem u kanalizaciju</t>
  </si>
  <si>
    <t xml:space="preserve">Solarni pločasti kolektor tip UltraSol 4H, horizontalne izvedbe ili odgovarajući.  Visokoučinkoviti solarni kolektor koji se sastoji od aluminijskog absorbera s visokoselektivnim premazom (stupanj apsorpcije 95%, stupanj emisije 5%), sa zavarenim bakrenim cijevima i antirefleksnim sigurnosnim staklenim pokrovom (stupanj transmisije &gt;95%), 4 kom. u paketu. Kućište od lijevanog aluminija za maksimalnu stabilnost i nepropusnost. Visokokvalitetna izolacija izvedena s mineralnom vunom debljine 20 mm. Utični priključci dimenzije 3/4’’ izrađeni od mesinga. </t>
  </si>
  <si>
    <t>Tehnički podaci (po kolektoru):
- Optička učinkovitost C0         0,851
- C1     W/m2K                       4,107
- C2     W/m2K                       0,016
- učin pri ΔT0°C                      2.042 W
- maks. radna temperatura:                   167 °C
- ukupna površina po kolektoru:              2,522 m2
- ukupna površina kolektorskog polja:     10,088 m2
- površina absorbera po kolektoru:          2,36 m2
- površina absorbera kolektorskog polja: 9,44 m2  
- radni tlak:                            10 bara
- sadržaj vode.                         2.92 l
- specifični  protok                  15-40 l/hm2                   
  kroz kolektor</t>
  </si>
  <si>
    <t>Dimenzije pojedinog kolektora: 
- širina   2.050 mm
- visina   1.230 mm
- dubina   54 mm
- masa    39 kg</t>
  </si>
  <si>
    <t xml:space="preserve">Hidraulično ovjesni set za ugradnju na krov horizontalne izvedbe kolektora za instalaciju pod kutem od 20 do 45°. Pričvršćenje horizontalnih nosećih profila preko ovjesnih vijaka (nisu u isporuci). Noseća kostrukcija izrađena od aluminijskih profila i čelika, a spojni setovi od mesinga i plemenitog čelika. Izvedba za 6 kolektora priključenih u seriju po jednom kolektorskom polju. Izvedba za sve vrste krova. </t>
  </si>
  <si>
    <t>Sastoji se od: 
- Kompletan pribor za hidraulično spajanje kolektora
- Horizontalnih nosećih profila (24 kom.) 
- Trokutastih aluminijskih nosača (7 kom.)
- učvršćenje za otpornost na vjetar (2 kom)
- Set za spajanje na krov
- Završni čep i odzračni ventil</t>
  </si>
  <si>
    <t>Adapter za brzu montažu M10</t>
  </si>
  <si>
    <t>Za pričvršćenje horizontalnih profila na ovjesni vijak, 1 kom</t>
  </si>
  <si>
    <t xml:space="preserve">Križni profil H/V kpl </t>
  </si>
  <si>
    <t>za dodatno ojačanje protiv vjetra za horizontalne i vertikalne trokutne nosače</t>
  </si>
  <si>
    <t>Hoval TransTherm solar ili odgovarajuća</t>
  </si>
  <si>
    <t>Solarna toplinska podstanica za transport topline između kruga solarnih kolektora i sekundarnog kruga (akumulacija, PTV). Sastoji se od pločastog izmjenjivača topline, dvije crpke (primar/sekundar), sigurnosnih ventila, zapornih armatura, manometara i termometara. Toplinska podstanica je toplinski izolirana. Regulacija TopTronic® E sa solarnim modulom s uronskim i osjetnikom kolektora,
Tip:      TransTherm solar (25)
Crpka primar PM2 15-145
Crpka sekundar   PM2 15-65
Približna površina kolektora do:   50 m2
Dimenzija priključaka:    Rp 3/4''
Maks. radni tlak primar/sekundar: 6/6 bar
Sig. ventil solarni krug:    6 bar
Sig. ventil krug grijanja:    3 bar
Maks. temperatura primar/sekundar 120/95 °C, 
Kratkotrajno primar/sekundar  160/120 °C
Raspon regulacije protoka   0.5-15 l/min
Dimenzije: 
- visina 679 mm
- širina 426 mm 
- dubina 249 mm</t>
  </si>
  <si>
    <t>Ventil za kalibraciju protoka za zapornim ventilom, skalom i ručicom za kalibraciju. Maksimalna temperatura medija 185°C. Priključak DN 20 (Rp 3/4''), kvs 5.0.</t>
  </si>
  <si>
    <t>Troputa miješajuća ili prekretna slavina DN40-49 PN16 Rp1½</t>
  </si>
  <si>
    <t>Motorni pogon 230V 50 Hz 3 točke , 150 sec</t>
  </si>
  <si>
    <t>Hoval TopTronic® E solarni modul TTE-SOL ili odgovarajući
Kontrolni modul za solarna postrojenja, na bazi razlike temperature, za grijanje potrošne tople vode i/ili podršku grijanja. Modul ima slijedeće funkcije: solarni krug, kaskada kolektora, kaskada spremnika do 4 potrošača, punjenje spremnika s odabirom tipa, kontrola razlike temperature, punjenje i pražnjenje spremnika energije, mjerenje i kontrola prinosa energije. Sastoji se iz:
- kontrolni modul s montažnim držačima
- uranjajući osjetnik temperature TF/2P/5/6T L=5m s utikačem
- osjetnik teperature kolektora TF/1.1P/4/2.5S/5.5T L=2,5m s utikačem
- komplet utikača za ostale moguće funkcije</t>
  </si>
  <si>
    <t xml:space="preserve">Hoval TopTronic®E Upravljački modul modul TTE-BM ili odgovarajući </t>
  </si>
  <si>
    <t>Upravljački modul kao Hoval tip TopTronic® E za upravljanje s radom svih regulatora sustav grijanja spojenih na BUS sustav (osnovni modul, solarni modul, akumulacijski modul, mjerni modul i modul proširenja krugova grijanja).
Regulator se spaja na priključak Hoval Bus sustav preko RJ45 utikača ili preko spojnog terminala (max. 0,75 mm2). Tankog je dizajna s fleksibilnom montažom, na generator topline, na zid ili u prostor objekta. Pregledno sučelje za upravljanje sustavom s tehnologijom osjetljivom na dodir, 4,3“ prikazni ekran, crne boje. 
Mogućnost konfiguracije početnog zaslona, prikaz trenutnog vremena ili vremenska prognoza (moguće samo u kombinacija s TopTronic® E online modulom)</t>
  </si>
  <si>
    <t>Sastoji se od:
- TopTronic® E upravljačkog modula, 
- stezaljki za pričvršćenje regulatora za upravljački modua i dodatnog adaptera.
- micro SD kartice s HR jezikom</t>
  </si>
  <si>
    <t>Hoval TopTronic®E modul proširenja grijanja univerzalni TTE-FE UNI ili odgovarajući</t>
  </si>
  <si>
    <t>Sastoji se od: 
- TopTronic®E modul proširenja s dvije stezaljke na montažnu šinu
- nalijegajući osjetnik ALF/2P/4/TL, L=4 m
- utikači za spoj napajanja, varijabilnih izlaza (230V, VA1/VA2), ulaza optičkog sprežnika, dva osjetnika temperature (VE1/VE2), kontrolni signal PWM pumpe 0-10V, spoj CAN bus-a</t>
  </si>
  <si>
    <t>Hoval TopTronic®E kontrolni modul za upravljanje punjenja spremnika energije (buffer modul)  TTE-FE PS ili odgovarajući</t>
  </si>
  <si>
    <t xml:space="preserve">Kontrolni modul  s integriranim funkcijama punjenja spremnika kod grijanja/hlađenja i sa različitim dodatnim opcijama rada. </t>
  </si>
  <si>
    <t>Sastoji se od: 
- TopTronic®E controlnog modula s dvije stezaljke na montažnu šinu
- nalijegajući osjetnik ALF/2P/4/TL, L=4 m
- utikači za spoj napajanja, varijabilnih izlaza (230V, VA1/VA2), ulaza optičkog sprežnika, dva osjetnika temperature (VE1/VE2), kontrolni signal PWM pumpe 0-10V, spoj CAN bus-a</t>
  </si>
  <si>
    <t>SD kartica s HR jezikom posluživanja</t>
  </si>
  <si>
    <t xml:space="preserve">Zidni ormarić s otvorom za instalaciju upravljačkog modula. Mogućnost ugradnje dodatnih proširenja krugova grijanja preko regulacijskih i ekspanzijskih modula. </t>
  </si>
  <si>
    <t>Dimenzije:
- 360x230x102mm (DxŠxV)</t>
  </si>
  <si>
    <t>Solarna protusmrzavajuća tekućina, mješavina, do-23°C, na bazi propilen glikola, sa zaštitom od korozije. Isporuka u plastičnom kanisteru 30 kg</t>
  </si>
  <si>
    <t>Hoval Ekspanzijska posuda S80 ili odgovarajuća</t>
  </si>
  <si>
    <t xml:space="preserve">Ekspanzijska posuda za solarni sustav V=80 l, Reflex S 80 za rad do 50% sadržaja glikola i dozvoljenog pritiska do 10 bar. Radna temperatura do 120/70°C. Stojeća izvedba s nogicama. </t>
  </si>
  <si>
    <t>Hoval Predekspanzijska posuda V20 ili odgovarajuća</t>
  </si>
  <si>
    <t>Predekspanzijska posuda za solarni sustav V=20 l, Reflex V 20 za rad do 10 bar. Za ugradnju na zid sa stezaljkama.</t>
  </si>
  <si>
    <t>Reflex zidna konzola 8-25l</t>
  </si>
  <si>
    <t xml:space="preserve">Priključak brzi za ekspanzijske posude </t>
  </si>
  <si>
    <t>Odvajač zraka Spirovent ili jednakovrijedno za kontinuirano uklanjanje mjehurića zraka i mikroskopski velikih mjehurića iz optoka grijanja i hlađenja sa Spiro cijevnim umetkom i stalnim odzračnim ventilom koji se ne može blokirati.</t>
  </si>
  <si>
    <t>Za primjenu u solarnim instalacijama.</t>
  </si>
  <si>
    <t>Ugradni položaj: Horizontal</t>
  </si>
  <si>
    <t>Priključak: unutarnji navoj G 1</t>
  </si>
  <si>
    <t>Kućište: mjed</t>
  </si>
  <si>
    <t>Dozv. pogonski pretlak: 10 bar</t>
  </si>
  <si>
    <t>Maks. temperatura polaznog voda: 110°C</t>
  </si>
  <si>
    <t>Protok: 2,00 m3/h</t>
  </si>
  <si>
    <t>Volumen: 0,21 l</t>
  </si>
  <si>
    <t>Težina: 1,3 kg</t>
  </si>
  <si>
    <r>
      <t xml:space="preserve">Dobava i ugradnja vertikale dimnjaka od elemenata tipa "JEREMIAS" sistem DW-Eco-Titan-Al unutarnjeg promjera Ø250 </t>
    </r>
    <r>
      <rPr>
        <sz val="10"/>
        <color indexed="10"/>
        <rFont val="Arial"/>
        <family val="2"/>
        <charset val="238"/>
      </rPr>
      <t xml:space="preserve"> </t>
    </r>
    <r>
      <rPr>
        <sz val="10"/>
        <color indexed="8"/>
        <rFont val="Arial"/>
        <family val="2"/>
        <charset val="238"/>
      </rPr>
      <t>m</t>
    </r>
    <r>
      <rPr>
        <sz val="10"/>
        <rFont val="Arial"/>
        <family val="2"/>
        <charset val="238"/>
      </rPr>
      <t>m, sukladno normama HRN EN 1856-1,                                                           
T 200 P1-W-V2-L99050 ili odgovarajući
Dimovodni sistem Dw Eco Titan Al je duplostijeni sistem dimnjaka od nehrđajućeg čelika za rad svih vrsta modernih ložišta plinskog trošila ,trošila na tekuće gorivo,sve vrste kondenzacijskih trošila u podtlaku, u suhom ili vlažnom
načinu rada te s unutrašnjom brtvom i za ložišta u
u nadtlaku (do 200 Pa).  oznake  čelika 1.4571(1.4404) ili 1.4539 debljine materijala 0,5 mm i izolacijom 25 mm . Homogena izolacijska obloga od 25 mm visokokvalitetne, čvrste mineralne vune s 120 kg/kubnom metru garantirana gustoća koja je kontinuirana izolacija: bez toplinskih mostova između metalnih obloga odnosno dvije stijenke. 60 mm usadni spoj + široka obujmica 70 mm kao rezultat daju iznimno veliku čvrstoću spojeva naročito kod horizontalnih dijelova.</t>
    </r>
  </si>
  <si>
    <t>Elementi vertikale dimnjaka:</t>
  </si>
  <si>
    <t>Početni element s odvodom kondenzata za podnu montažu</t>
  </si>
  <si>
    <t>Element s revizijskim otvorom</t>
  </si>
  <si>
    <t>T-priključak 87°</t>
  </si>
  <si>
    <t>Dimovodne cijevi 1000 mm</t>
  </si>
  <si>
    <t>Dimovodne cijevi 500 mm</t>
  </si>
  <si>
    <t>Završni komad</t>
  </si>
  <si>
    <t>Protukišna kapa</t>
  </si>
  <si>
    <t>Zidni držač</t>
  </si>
  <si>
    <t>Brtve</t>
  </si>
  <si>
    <t xml:space="preserve">Ukupna visina dimnjaka 9 m' </t>
  </si>
  <si>
    <r>
      <t xml:space="preserve">Dobava i ugradnja priključne dimovodne cijevi od elemenata tipa "JEREMIAS" sistem DW-Eco-Titan-Al unutarnjeg promjera Ø250 </t>
    </r>
    <r>
      <rPr>
        <sz val="10"/>
        <color indexed="10"/>
        <rFont val="Arial"/>
        <family val="2"/>
        <charset val="238"/>
      </rPr>
      <t xml:space="preserve"> </t>
    </r>
    <r>
      <rPr>
        <sz val="10"/>
        <color indexed="8"/>
        <rFont val="Arial"/>
        <family val="2"/>
        <charset val="238"/>
      </rPr>
      <t>m</t>
    </r>
    <r>
      <rPr>
        <sz val="10"/>
        <rFont val="Arial"/>
        <family val="2"/>
        <charset val="238"/>
      </rPr>
      <t>m, sukladno normama HRN EN 1856-1,                                                           
T 200 P1-W-V2-L99050 ili odgovarajući
Dimovodni sistem Dw Eco Titan Al je duplostijeni sistem dimnjaka od nehrđajućeg čelika za rad svih vrsta modernih ložišta plinskog trošila ,trošila na tekuće gorivo,sve vrste kondenzacijskih trošila u podtlaku, u suhom ili vlažnom
načinu rada te s unutrašnjom brtvom i za ložišta u
u nadtlaku (do 200 Pa).  oznake  čelika 1.4571(1.4404) ili 1.4539 debljine materijala 0,5 mm i izolacijom 25 mm . Homogena izolacijska obloga od 25 mm visokokvalitetne, čvrste mineralne vune s 120 kg/kubnom metru garantirana gustoća koja je kontinuirana izolacija: bez toplinskih mostova između metalnih obloga odnosno dvije stijenke. 60 mm usadni spoj + široka obujmica 70 mm kao rezultat daju iznimno veliku čvrstoću spojeva naročito kod horizontalnih dijelova.</t>
    </r>
  </si>
  <si>
    <t>Elementi priključne dimovodne cijevi(dimnjača):</t>
  </si>
  <si>
    <t>Prijelaz EW-DW</t>
  </si>
  <si>
    <t>Element s revizionim vratašcima</t>
  </si>
  <si>
    <t>Element s mjernim mjestom</t>
  </si>
  <si>
    <t>Koljeno 87˚</t>
  </si>
  <si>
    <t>Ukupna dužina dimnjače 3,0 m'</t>
  </si>
  <si>
    <t xml:space="preserve"> Preporuka je prije naručivanja kontaktirati proizvođača dimnjaka i prije konačne naruđbe napraviti izmjeru na objektu!    </t>
  </si>
  <si>
    <t>Ekspanzijski uređaj za automatsko održavanje tlaka s automatskom  dopunom u sustavu toplovodnoga grijanja ili hlađenja, tip kao PIREKO  A-3-II-T - original ili jednakovrijedno.                                                                            Uređaj služi za održavanje tlaka do 5 bar u sustavu toplovodnoga grijanja. Uređaj se sastoji od otvorene ekspanzijske posude, dvije horizontalne tlačne pumpe (radna i rezervna), prestrujnoga ventila, tlačne sklopke, elektromagnetskoga ventila za dopunu ekspanzijske posude, nivoregulacije, zaporne armature i elektrokomandnoga ormara. Antikorozivna zaštita izvana premazom temeljne i završne boje (RAL 5015). Uređaj se isporučuje u blok izvedbi i vrši funkcije: ekspanzije sustava, dopunjavanja sustava, održavanja tlaka u sustavu i otplinjavanja.</t>
  </si>
  <si>
    <t>Visokotlačna membranska ekspanziona posuda Volumena 300 litara komplet sa sigurnosnim ventilom i manometrom</t>
  </si>
  <si>
    <t>DN 25 , po = 6 bara</t>
  </si>
  <si>
    <t>Kuglasta slavina NP 6, komplet sa spojnim materijalom</t>
  </si>
  <si>
    <t>DN65</t>
  </si>
  <si>
    <t>6/4"</t>
  </si>
  <si>
    <t>3/4"</t>
  </si>
  <si>
    <t>Odvajač nečistoća NP 6, komplet sa spojnim materijalom</t>
  </si>
  <si>
    <t>Odbojni ventil NP 6, kompl sa spojnim materijalom</t>
  </si>
  <si>
    <t>Ventil za hidrauličko uravnoteženje komplet s protuprirubnicama, brtvama i vijcima.</t>
  </si>
  <si>
    <t>DN 65 NP16</t>
  </si>
  <si>
    <t>DN 50 NP16</t>
  </si>
  <si>
    <t>DN 25 PN16</t>
  </si>
  <si>
    <t>DN 20 PN16</t>
  </si>
  <si>
    <t>Cjevovod izveden od čeličnih bešavnih cijevi za toplovodnu instalaciju prema važećim normama uključivo koljena i fazonski komadi, materijal za međusobno spajanje varenjem, pričvršćenje, dopremu na gradilište te ispitivanje na nepropusnost. Čišćenje, antikorozivna zaštita i ličenje odgovarajućim bojama prema važećim pravilima i normama za ovakvu vrstu instalacije.</t>
  </si>
  <si>
    <t xml:space="preserve">DN 80  Ø88,9 x 3,2 mm   </t>
  </si>
  <si>
    <t xml:space="preserve">DN 65  Ø76,1 x 3,2 mm   </t>
  </si>
  <si>
    <t xml:space="preserve">DN 50 Ø60,3 x 2,9 mm   </t>
  </si>
  <si>
    <t xml:space="preserve">DN 40 Ø48,3 x 2,6 mm   </t>
  </si>
  <si>
    <t xml:space="preserve">DN 32 Ø42,4 x 2,6 mm   </t>
  </si>
  <si>
    <t xml:space="preserve">DN 25 Ø33,7 x 2,3 mm   </t>
  </si>
  <si>
    <t xml:space="preserve">DN 15 Ø21,3 x 2,0 mm   </t>
  </si>
  <si>
    <t>Slavina za punjenje i pražnjenje 1/2"</t>
  </si>
  <si>
    <t>Odzračni lončić volumena 2 l komplet sa odzračnom cijevi NO 15 duljine 12 m te odzračnim ventilom 1/2"</t>
  </si>
  <si>
    <r>
      <t>Termometar cijevni za područje 0-120</t>
    </r>
    <r>
      <rPr>
        <sz val="10"/>
        <rFont val="Calibri"/>
        <family val="2"/>
        <charset val="238"/>
      </rPr>
      <t>°</t>
    </r>
    <r>
      <rPr>
        <sz val="10"/>
        <rFont val="Arial"/>
        <family val="2"/>
        <charset val="238"/>
      </rPr>
      <t>C</t>
    </r>
  </si>
  <si>
    <t xml:space="preserve">Manometar sa manometarskom slavinom </t>
  </si>
  <si>
    <t>0-6 bara</t>
  </si>
  <si>
    <t>0-10 bar</t>
  </si>
  <si>
    <t>Konzole, ovjes, nosači, izrađeni od čel. profila i lima</t>
  </si>
  <si>
    <t>Pocinčane čelične cijevi (potrošna voda) komplet s koljenima i fazonskim komadima, sa spojnim materijalom</t>
  </si>
  <si>
    <t>Bakrene cijevi, ravne, komplet sa koljenima, prelaznim i fazonskim komadima, sa spojnim materijalom, za razvod solarnog medija. Cijevi komplet sa izolacijom kao armaflex debljine 12 mm te oblogom od al lima sa brtvljenim spojevima u vanjskom prostoru</t>
  </si>
  <si>
    <t>35x1,5 mm</t>
  </si>
  <si>
    <t>22x1,2 mm</t>
  </si>
  <si>
    <t>Sitni potrošni materijal potreban za montažu navedene opreme i cijevi kompl sa sitnijim ovjesom, konzolama i sl.</t>
  </si>
  <si>
    <t>Montaža gore navedenog do pune pogonske sposobnosti komplet sa hladnom i toplom probom, probnim pogonom te regulacijom i balansiranjem sistema. Uključivo potrebnu dokumentaciju i rezultate ispitivanja vezano na puštanje u pogon svih uređaja i tehn. pregled</t>
  </si>
  <si>
    <t xml:space="preserve">Fiksna rešetka za montažu u vrata i zid kompl sa spojnim materijalom dimenzije </t>
  </si>
  <si>
    <t>597x297 mm</t>
  </si>
  <si>
    <t>Dobava, ugradnja i spajanje plinodojavnog uređaja koji ima mogućnost prihvatiti četiri sonde za detekciju ukapljenog naftnog plina, te dobava,</t>
  </si>
  <si>
    <t>ugradnja i spajanje:</t>
  </si>
  <si>
    <t>- plinodojavna alarmna centrala kom 1</t>
  </si>
  <si>
    <t>- sonda u "Ex" izvedbi za UNP  kom 4</t>
  </si>
  <si>
    <t>- napajanje alarmne sirene 24V kom 1</t>
  </si>
  <si>
    <t>- alarmna sirena 12V 107dB s bljeskalicom kom 1</t>
  </si>
  <si>
    <t>Ventil za potrošnu vodu NP 10, komplet sa spojnim materijalom</t>
  </si>
  <si>
    <t>2"</t>
  </si>
  <si>
    <t>Odbojni ventil za potrošnu vodu NP 10, kompl sa spojnim materijalom</t>
  </si>
  <si>
    <t>Odvajać nečistoća za potrošnu vodu NP 10, komplet sa spojnim materijalom</t>
  </si>
  <si>
    <t>Slavina za punjenje i pražnjenje kompl sa spojnim materijalom, 3/4"</t>
  </si>
  <si>
    <t>Izolacija cijevi i razdjeljivača toplinskom izolacijom s parnom branom kao armaflex debljine 15 mm sve u oblozi od al.lima debljine 0,55 mm komplet sa čišćenjem cijevi te dvostrukim temeljnim premazom</t>
  </si>
  <si>
    <r>
      <t>m</t>
    </r>
    <r>
      <rPr>
        <sz val="10"/>
        <rFont val="Calibri"/>
        <family val="2"/>
        <charset val="238"/>
      </rPr>
      <t>²</t>
    </r>
  </si>
  <si>
    <t>Ličenje nosača, konzola i neizoliranih cijevi  lakom otpornim na povišenu temperaturu komplet sa sa čišćenjem cijevi te dvostrukim temeljnim premazom</t>
  </si>
  <si>
    <t>Spajanje elemenata automatske regulacije</t>
  </si>
  <si>
    <t>Prijenosni aparat za gašenje požara sa suhim prahom S 9</t>
  </si>
  <si>
    <t>Prijenosni aparat za gašenje požara CO2- 5</t>
  </si>
  <si>
    <t>Dobava i ugradnja protupožarne mase za brtvljenje prolaza cijevi kroz granice požarnih sektora. PP masa sa pozitivnomatestnom dokumentacijom</t>
  </si>
  <si>
    <t>Izrada radioničke dokumentacije za nestandardnu opremu uključivo proračun čvrstoće te predaju u dva primjerka uz svaki komad opreme izrađen na osnovi radioničke dokumentacije</t>
  </si>
  <si>
    <t xml:space="preserve">Dobava i montaža sheme postrojenja i uputstva za rad </t>
  </si>
  <si>
    <t>- uokvireno i postavljeno na zid kotlovnice</t>
  </si>
  <si>
    <t>- 2 kom uputstava predati investitoru</t>
  </si>
  <si>
    <t>- obuka poslužitelja</t>
  </si>
  <si>
    <t>Ispitivanje instalacije  na nepropusnost prema propisima uz izdavanje atesta o nepropusnosti instalacije.</t>
  </si>
  <si>
    <t>Fino namještanje i regulacija, odzračivanje sustava, te mjerenje ostvarenih količina i kontrola funkcije sklopa automatske regulacije, uz pisano izvješće o postignutim parametrima, dokaza kvalitete i primopredaja radova. Troškovi pogonske energije nisu uključeni.</t>
  </si>
  <si>
    <t>Transportni troškovi - prijevoz materijala i opreme na gradilište te povrat alata i eventualno preostalog materijala sa gradilišta uz čišćenje postrojenja nakom montaže i probnog pogona</t>
  </si>
  <si>
    <t>Troškovi osiguranja i transporta, uključivo privremena i okončana čišćenja prostora izvođenja radova s odvozom otpada na gradsku deponiju te povrat preostalog materijala s gradilišta.</t>
  </si>
  <si>
    <t>Izdavanje zapisnika o tlačnoj i funkcionalnoj probi ovjereno od ovlaštenog inženjera strojarstva, te primopredaja certifikata o ispitivanju uređaja po ovlaštenim ustanovama.</t>
  </si>
  <si>
    <t>UKUPNO KOTLOVNICA:</t>
  </si>
  <si>
    <t>RADIJATORSKO GRIJANJE</t>
  </si>
  <si>
    <t>Dobava i ugradnja aluminijskih člankastih radijatora. Radijatori trebaju biti proizvedeni u skladu s normom HRN EN 442-2 i oznaku CE.  Materijal izrade članaka treba biti aluminijska slitina EN46100. Brzina korozije treba se nalaziti ispod 0,1 mm/god (VDI-2035)</t>
  </si>
  <si>
    <t>Radijatori su već tvornički predmontirani na zahtjevani broj članaka pomoću radijatorskih spojnica i klingerit brtvi te tvornički ispitani na tlak vode.</t>
  </si>
  <si>
    <t xml:space="preserve">Radijatorski članci su proizvod kao Lipovica tip SOLAR + 500/80 ili odgovarajući slično i formiraju se u slijedeća ogrijevna tijela i brojeve članaka : </t>
  </si>
  <si>
    <r>
      <t>Svaki </t>
    </r>
    <r>
      <rPr>
        <b/>
        <sz val="9"/>
        <color indexed="21"/>
        <rFont val="Arial"/>
        <family val="2"/>
        <charset val="238"/>
      </rPr>
      <t>radijator</t>
    </r>
    <r>
      <rPr>
        <sz val="9"/>
        <color indexed="21"/>
        <rFont val="Arial"/>
        <family val="2"/>
        <charset val="238"/>
      </rPr>
      <t> Solar+  sastoji se od dva odgovarajuća članka radijatora koji u donjem dijelu imaju ugrađene zaporne ventile.</t>
    </r>
  </si>
  <si>
    <t>Navedeni zaporni ventili omogućuju priključak radijatora na instalaciju grijanja ili isključenje radijatora iz instalacije grijanja, a pomoću odgovarajućeg "fitinga" mogu se priključiti na sve vrste cijevnih instalacija. Sama konstrukcija omogućava optimalno udaljavanje radijatora od zida ili poda .</t>
  </si>
  <si>
    <r>
      <t>U gornjoj glavčini </t>
    </r>
    <r>
      <rPr>
        <b/>
        <sz val="9"/>
        <color indexed="21"/>
        <rFont val="Arial"/>
        <family val="2"/>
        <charset val="238"/>
      </rPr>
      <t>radijatora</t>
    </r>
    <r>
      <rPr>
        <sz val="9"/>
        <color indexed="21"/>
        <rFont val="Arial"/>
        <family val="2"/>
        <charset val="238"/>
      </rPr>
      <t> nalazi se ugradbeni ventil koji zahvaljujući svojoj konstrukciji omogućava balansiranje sustava i vrlo preciznu ručnu ili automatsku regulaciju protoka vode kroz radijator.</t>
    </r>
  </si>
  <si>
    <t>Karakteristike ugradbenog ventila mogu se vidjeti na dijagramu. Automatska regulacija postiže se ugradnjom termostatske glave na ugradbeni ventil .</t>
  </si>
  <si>
    <t>članaka</t>
  </si>
  <si>
    <t>SOLAR 500/80</t>
  </si>
  <si>
    <t>SOLAR 350/80</t>
  </si>
  <si>
    <t>Ukupno ima 96 radijatora i 1028 članaka.</t>
  </si>
  <si>
    <t>Prije narudžbe radijatora prema situaciji na objektu naručiti točnu specifikaciju (priključak lijevo-desno, iz poda, iz zida)</t>
  </si>
  <si>
    <r>
      <t xml:space="preserve">Dobava i ugradnja </t>
    </r>
    <r>
      <rPr>
        <sz val="10"/>
        <color indexed="8"/>
        <rFont val="Arial"/>
        <family val="2"/>
        <charset val="238"/>
      </rPr>
      <t xml:space="preserve">termostatskog radijatorskog ventila s predregulacijskom skalom  za podešavanje protoka, certificiran prema EN215 za dvocijevne sustave grijanja s prisilnom cirkulacijom, za ugradnju na radijatore kutna ili ravna izvedba                                                     </t>
    </r>
  </si>
  <si>
    <t>DN 15</t>
  </si>
  <si>
    <t>Dobava i ugradnja termostatske glave s plinskim punjenjem za javne prostore (dodatno oklopljena), za regulaciju temperature prostora, zaštitom od smrzavanja, zaštita od neovlaštene promjene temperature pomoću dva graničnika za fiksiranja postavne vrijednosti temperature, promjena postavke pomoću posebnog alata.</t>
  </si>
  <si>
    <t xml:space="preserve">Dobava i ugradnja radijatorskog zapornog ventila povrata (prigušnica) s mogućnošću priključka za ispusnu slavinuza ugradnju u povrat radijatora                                       </t>
  </si>
  <si>
    <t>Ovjesni pribor za radijator - konzola.</t>
  </si>
  <si>
    <t>Ovjesni pribor za radijator - pričvrsnica.</t>
  </si>
  <si>
    <t>Radijatorski odzračnik  1/2“</t>
  </si>
  <si>
    <t>Radijatorska ispusna slavina 1/2“</t>
  </si>
  <si>
    <t>Čepovi i redukcije za al. radijatore</t>
  </si>
  <si>
    <t>Cjevovod za razvod tople vode izrađen od čeličnih crnih bešavnih cijevi prema DIN 2448, kompletiranog hamburškim lukovima, pričvrsnicama, proturnim cijevima, materijalom za brtvljenje i zavarivanje,  toplinskom izolacijom 13 mm kao Armaflex ili jednakovrijednom, u sljedećim količinama i dimenzijama:</t>
  </si>
  <si>
    <t xml:space="preserve">DN 20 Ø26,9x 2,0 mm   </t>
  </si>
  <si>
    <t>Bakrena ravna cijev u toplinskoj izolaciji za razvod radijatorskog grijanja u zidnom i podnom utoru</t>
  </si>
  <si>
    <t xml:space="preserve">Ø28x1,2 </t>
  </si>
  <si>
    <t>Ø22x1,2</t>
  </si>
  <si>
    <t>Ø18x1</t>
  </si>
  <si>
    <t>Ø15x1</t>
  </si>
  <si>
    <t>Antikorozivna zaštita čeličnih cijevi, uvarnih elemenata i nosača cijevi. U sklopu ove stavke uljučeno je odmašćivanje, ručno čišćenje površina i otprašivanje. Antikorozivna zaštita izvodi se sa dva premaza temeljnom bojom. Vidljivi dio instalacije grijanja premazuje se još sa završnim premazom u RAL-u po izboru arhitekta.</t>
  </si>
  <si>
    <t xml:space="preserve">Granski zaporni i mjerni ventil s mogućnošću predregulacije protoka, za ugradnju u polaz ili povrat, s predregulacijom, dva mjerna priključka, sa integriranom zapornom slavinom i ispustom. Stavka obvezno uključuje jednokratno podešavanje protoka pomoću originalnog mjernog instrumenta, i izradu zapisnika o postignutim protocima. Ventili su sa prirubničkim priključkom. </t>
  </si>
  <si>
    <t>DN 40 NP16</t>
  </si>
  <si>
    <t>DN 32 PN16</t>
  </si>
  <si>
    <t>Isporuka ovjesa, učvršćenja cjevovoda, čvrstih i kliznih točaka, cijevnih tuljaka na prolazu kroz zidove, ukrasne rozete iz plastičnih materijala na svim prolazima cijevi kroz podove i zidove, materijala za brtvljenje između cijevi i proturne cijevi iz elastičnog materijala i sl.</t>
  </si>
  <si>
    <t>Dobava i ugradnja odzračnika u kompletu s ventilom. Ugrađuje se u najviše točke sustava.</t>
  </si>
  <si>
    <t>Sitni potrošni materijal za montažu opreme i materijala kao što su:</t>
  </si>
  <si>
    <t xml:space="preserve"> -  tipli, vijci, obujmice</t>
  </si>
  <si>
    <t xml:space="preserve"> -  lem za spajanje cjevovoda</t>
  </si>
  <si>
    <t xml:space="preserve"> -  čvrste i klizne točke </t>
  </si>
  <si>
    <t xml:space="preserve"> -  ukrasne rozete</t>
  </si>
  <si>
    <t xml:space="preserve"> -  pričvrsni materijal</t>
  </si>
  <si>
    <t>Građevinska pripomoć na uspostavi prodora u zidovima za prolaz cjevovoda</t>
  </si>
  <si>
    <t>Transport materijala i opreme na gradilište</t>
  </si>
  <si>
    <t>Izrada uputa za održavanje i korištenje opreme, puštanje u rad od strane ovlaštenih servisera, kontrola funkcionalnosti uz prethodne tlačne probe.</t>
  </si>
  <si>
    <t>Izdavanje atestne dokumentacije.</t>
  </si>
  <si>
    <t>UKUPNO RADIJATORSKO GRIJANJE:</t>
  </si>
  <si>
    <t>RASHLADNI UREĐAJI - PRIPREMA RASHLADNOG MEDIJA - VENTILOKONVEKTORI</t>
  </si>
  <si>
    <t>Rashladnik vode - hladna voda - ventilokonvektori</t>
  </si>
  <si>
    <t>Proizvod Daikin EWAQ175B-SLA1 ili odgovarajući</t>
  </si>
  <si>
    <t>Uređaj je predviđen za rad s ekološki prihvatljivom radnom tvari R-32. Uređaj je s jednim rashladnim krugom standardno opremljen elektronskim ekspanzijskim ventilom.</t>
  </si>
  <si>
    <t>Uređaj je s hermetskim scroll kompresorima, s mogućnošću višestupanjske regulacije učina i to s minimalnim učinom od 50%.</t>
  </si>
  <si>
    <t>Isparivački izmjenjivač direktne ekspanzije je u pločastoj izvedbi (PHE) s pločama od nehrđajućeg čelika, standardno u kućištu obloženog termičkom izolacijom debljine 20 mm. Izmjenjivač je opremljen s zaštitnim elektro grijačem radi zaštite od protusmrzavanja.</t>
  </si>
  <si>
    <t>Kondenzatorski izmjenjivač je u potpunosti izrađen od aluminija s visokoučinkovitom Microchannel tehnologijom. Kondenzator je standardno tvornički dodatno zaštićen zaštitnim premazom Alu-Coat radi zaštite izmjenjivača od agresivne atmosfere.</t>
  </si>
  <si>
    <t>Kućište izrađeno od pocinčanog čelika standardno tvornički obojeno u zaštitni premaz za visoku otpornost na koroziju.</t>
  </si>
  <si>
    <t>Upravljačka jedinica je zajedno s djelovima elektromotornog pogona uređaja smještena u elektrokomandnom ormaru ugrađenom na samom uređaju. Elektrokomandni ormar je predviđen za vanjsku ugradnju i u zaštiti je IP54; opremljen vratima s ugrađenom glavnom sklopkom. Pristup upravljačkoj jedinici uređaja putem višejezičnog LCD panela.</t>
  </si>
  <si>
    <t>Proizvod Daikin EWAQ175B-SLA1</t>
  </si>
  <si>
    <t>Tehničke karakteristike uređaja:</t>
  </si>
  <si>
    <t>Qh ukupno = 174,5 kW</t>
  </si>
  <si>
    <t>Priključna snaga: N ukupno = 67,51 kW</t>
  </si>
  <si>
    <t>Napajanje: 400 V - 3ph - 50 Hz</t>
  </si>
  <si>
    <t>Učinkovitost: EER = 2,585</t>
  </si>
  <si>
    <t>Sezonska učinkovitost: ESEER = 4,10</t>
  </si>
  <si>
    <t>Temperatura zraka: Tv = 35°C ST</t>
  </si>
  <si>
    <t>Temperatura hl. vode: Thvode=7/12°C</t>
  </si>
  <si>
    <t>Pad tlaka na izmjenjivaču: 41,8 kPa</t>
  </si>
  <si>
    <t>Broj rashladnih krugova: 1</t>
  </si>
  <si>
    <t>Broj kompresora: 2</t>
  </si>
  <si>
    <t>Broj ventilatora: 8</t>
  </si>
  <si>
    <t>Radna tvar: R-32</t>
  </si>
  <si>
    <t>Količina radne tvari: 14 kg</t>
  </si>
  <si>
    <t>Priključak na isparivaču: 76.1 mm</t>
  </si>
  <si>
    <t>Dimenzije i masa uređaja:</t>
  </si>
  <si>
    <t>Dimenzije uređaja: 3.180 x 1.204 mm</t>
  </si>
  <si>
    <t>Visina uređaja: 1.801 mm.</t>
  </si>
  <si>
    <t>Masa uređaja (prazan): 993 kg.</t>
  </si>
  <si>
    <t>Masa uređaja (u pogonu): 1006 kg</t>
  </si>
  <si>
    <t>Nivo zvučnog tlaka: 70.7 dB(A) na udaljenosti 1 m od uređaja</t>
  </si>
  <si>
    <t>Dodatne opcije:</t>
  </si>
  <si>
    <t>Opcija 15: Zaštita od oscilacija napona</t>
  </si>
  <si>
    <t>Opcija 29: 20 mm izolacija na isparivaču</t>
  </si>
  <si>
    <t>Opcija 4: DOL start kompresora</t>
  </si>
  <si>
    <t>Opcija 10: dvostruki set-point</t>
  </si>
  <si>
    <t>Opcija 57: električni grijač na isparivaču</t>
  </si>
  <si>
    <t>Opcioja 58: Protočna sklopka (Flow switch)</t>
  </si>
  <si>
    <t>Opcija 60: elektronski ekspanzijski ventil</t>
  </si>
  <si>
    <t>Opcija 67: osjetnik vanjske temperature</t>
  </si>
  <si>
    <t>Opcija 68: brojač sati rada</t>
  </si>
  <si>
    <t>Opcija 69: kontakt glavnog alarma</t>
  </si>
  <si>
    <t>Opcija 75: Gumeno protuvibracijsko postolje</t>
  </si>
  <si>
    <t>Opcija 97: glavna sklopka</t>
  </si>
  <si>
    <t>Opcija 115: Hvatač nečistoća</t>
  </si>
  <si>
    <t>Opcija 128: Master/Slave funkcija</t>
  </si>
  <si>
    <t>Opcija 134: Integrirana jednostruka crpka NT (400V) + buffer tank</t>
  </si>
  <si>
    <t>Puštanje u rad rashladnika vode od strane ovlaštenog servisera, izdavanje atesta, jamstava i uputa za rukovanje na hrvatskom jeziku.</t>
  </si>
  <si>
    <t>Projektna i ostala dokumentacija neophodna za predviđenu opremu izrađena od proizvođača koja se sastoji od  izrade potrebnih crteža opreme, impulsnih shema automatske regulacije s kompletnim opisom rada jednopolnih i strujnih elektro shema te ostalih dokumenata (potrebni atest i sl.). Navedenu dokumentaciju a prije izrade opreme proizvođač je dužan ovjeriti kod projektanta.</t>
  </si>
  <si>
    <t>Lijevano željezni ventil NP 6, komplet sa kontraprirubnicama, brtvama i vijcima, kompl sa izolacijom debljine 13 mm, sa parnom branom kao Armaflex ili odg., sve u izolaciji od al lima debljine 0,55 mm sa brtvljenim spojevima</t>
  </si>
  <si>
    <t>DN100</t>
  </si>
  <si>
    <t>Antivibracioni priključak rashladnika kompl sa kontraprirubnicama brtvama i vijcima</t>
  </si>
  <si>
    <t>Odvajač nečistoća NP 6, komplet sa kontraprirubnicama brtvama i vijcima, kompl sa izolacijom debljine 13 mm, s parnom branom kao Armaflex ili odg. sve u izolaciji od al lima debljine 0,55 mm sa brtvljenim spojevima</t>
  </si>
  <si>
    <t>Slavina za punjenje i pražnjenje R 20</t>
  </si>
  <si>
    <r>
      <t>Termometar cijevni 0-60</t>
    </r>
    <r>
      <rPr>
        <sz val="10"/>
        <rFont val="Calibri"/>
        <family val="2"/>
        <charset val="238"/>
      </rPr>
      <t>°</t>
    </r>
    <r>
      <rPr>
        <sz val="10"/>
        <rFont val="Arial"/>
        <family val="2"/>
        <charset val="238"/>
      </rPr>
      <t>C</t>
    </r>
  </si>
  <si>
    <t>Manometar sa manometarskom slavinom 0-6 bara</t>
  </si>
  <si>
    <t>Automatski Odzračni lončić  R 15 kompl sa izolacijom debljine 12 mm, sa parnom branom kao Armaflex ili odg.</t>
  </si>
  <si>
    <t>Crne čelične bešavne cijevi komplet sa cijevnim koljenima (razvod rashladnog medija) komplet sa izolacijom 12 mm sa parnom branom za hladne vodove, te čišćenjem i temeljnim ličenjem sve u izolaciji od al lima debljine 0,55 mm sa brtvljenim spojevima</t>
  </si>
  <si>
    <t>Ličenje nosača i ovjesa lakom uz prethodno čišćenje i dvostruki temeljni premaz</t>
  </si>
  <si>
    <t xml:space="preserve">Sitni potrošni materijal potreban za montažu navedene opreme i materijala, komplet sa nosačima i ovjesom cijevi od čel. profila </t>
  </si>
  <si>
    <r>
      <t>Dobava i punjenje instalacije nesmrzavajućom tekućinom (za temp.  -15</t>
    </r>
    <r>
      <rPr>
        <sz val="10"/>
        <rFont val="Calibri"/>
        <family val="2"/>
        <charset val="238"/>
      </rPr>
      <t>°</t>
    </r>
    <r>
      <rPr>
        <sz val="10"/>
        <rFont val="Arial"/>
        <family val="2"/>
        <charset val="238"/>
      </rPr>
      <t xml:space="preserve">C) </t>
    </r>
  </si>
  <si>
    <t>cca 1500 litara</t>
  </si>
  <si>
    <t>Isporuka sve potrebne dokumentacije vezane na ispitivanje sistema i njegove funkcionalnosti (po ovlaštenoj organizaciji) te dokumente potrebna za tehnički pregled</t>
  </si>
  <si>
    <t>Angažiranje autodizalice za podizanje rashladnika na krov objekta</t>
  </si>
  <si>
    <t xml:space="preserve">- uokvireno i postavljeno na zid </t>
  </si>
  <si>
    <t>- 2 kom uputstava predati investitoru te obuka poslužitelja</t>
  </si>
  <si>
    <t>Transportni troškovi - prijevoz materijala i opreme na gradilište te povrat alata i eventualno preostalog materijala sa gradilišta uz čišćenje postrojenja nakon montaže i probnog pogona</t>
  </si>
  <si>
    <t>UKUPNO RASHLADNI UREĐAJI - PRIPREMA RASHLADNOG MEDIJA - VENTILOKONVEKTORI</t>
  </si>
  <si>
    <t>VENTILOKONVEKTORI</t>
  </si>
  <si>
    <t>FC za dvocijevni sustav (s tvornički montiranim ventilima)</t>
  </si>
  <si>
    <t>Ventilokonvektor podne izvedbe sa maskom, jedinica  predviđena za  montažu na pod, opremljena ventilatorom, izmjenjivačem topline, filterom te svim potrebnim elementima za zaštitu, kontrolu i regulaciju uređaja i temperature, te s tvornički montiranim ventilima. Sve funkcionalno i kompletno.</t>
  </si>
  <si>
    <t>Proizvod Daikin FWV06DTV ili odgovarajući</t>
  </si>
  <si>
    <t>Razvod: 2 cijevni - regulacija na strani zraka</t>
  </si>
  <si>
    <t>Qh = 4,41 / 3,59 / 2,95 kW</t>
  </si>
  <si>
    <t>Tvh = 7/12°C</t>
  </si>
  <si>
    <t>Tp = 27°C ST, 19°C VT</t>
  </si>
  <si>
    <t>Qg = 4,98 / 4,08 / 3,31 kW</t>
  </si>
  <si>
    <t>Tvg = 45/40°C</t>
  </si>
  <si>
    <t>Tp = 20°C ST, 15°C VT</t>
  </si>
  <si>
    <t>N(nom) = 0,05/0,07/0,098 kW - 230 V - 50 Hz</t>
  </si>
  <si>
    <t>Protok zraka = 785 / 605 / 470 m3/h</t>
  </si>
  <si>
    <t>Nivo zvučnog tlaka: 51 / 44 / 38 dB(A)  - mjereno s udaljenosti 1 m od jedinice</t>
  </si>
  <si>
    <t>Dimenzije: 1190x226 mm, h = 564 mm</t>
  </si>
  <si>
    <t>Težina: 32,3 kg</t>
  </si>
  <si>
    <t>Proizvod Daikin FWV08DTV ili odgovarajući</t>
  </si>
  <si>
    <t>Qh = 6,53 / 5,14 / 3,88 kW</t>
  </si>
  <si>
    <t>Qg = 6,49 / 5,17 / 3,97 kW</t>
  </si>
  <si>
    <t>N(nom) = 0,09/0,13/0,182 kW - 230 V - 50 Hz</t>
  </si>
  <si>
    <t>Protok zraka = 1.011 / 771 / 570 m3/h</t>
  </si>
  <si>
    <t>Nivo zvučnog tlaka: 56 / 49 / 42 dB(A) - mjereno s udaljenosti 1 m od jedinice</t>
  </si>
  <si>
    <t>Dimenzije: 1.400x251 mm, h = 564 mm</t>
  </si>
  <si>
    <t>Težina: 41,4 kg</t>
  </si>
  <si>
    <t>FC za četverocijevni sustav (s tvornički montiranim ventilima)</t>
  </si>
  <si>
    <t>Proizvod Daikin FWV02DFV ili odgovarajući</t>
  </si>
  <si>
    <t>Razvod: 4 cijevni - regulacija na strani zraka</t>
  </si>
  <si>
    <t>Qh = 1,74 / 1,52 / 1,24 kW</t>
  </si>
  <si>
    <t>Qg = 1.76 / 1,56 / 1,36 kW</t>
  </si>
  <si>
    <t>Tvg = 65/55°C</t>
  </si>
  <si>
    <t>Protok zraka = 327 / 261 / 205 m3/h</t>
  </si>
  <si>
    <t>Nivo zvučne snage: 50 / 44 / 38 dB(A)</t>
  </si>
  <si>
    <t>Dimenzije: 774x226 mm, h = 564 mm</t>
  </si>
  <si>
    <t>Težina: 20,6 kg</t>
  </si>
  <si>
    <t>Proizvod Daikin FWV03DFV  ili odgovarajući</t>
  </si>
  <si>
    <t>Qh = 2,81 / 2,29 / 1,7 kW</t>
  </si>
  <si>
    <t>Qg = 2,68 / 2,31/ 1,88 kW</t>
  </si>
  <si>
    <t>Protok zraka = 431 / 332 / 237 m3/h</t>
  </si>
  <si>
    <t>Nivo zvučne snage: 47 / 41 / 33 dB(A)</t>
  </si>
  <si>
    <t>Dimenzije: 984x226 mm, h = 564 mm</t>
  </si>
  <si>
    <t>Težina: 26,7 kg</t>
  </si>
  <si>
    <t>Proizvod Daikin FWV04DFV  ili odgovarajući</t>
  </si>
  <si>
    <t>Qh = 4,16 / 3,17 / 2,44 kW</t>
  </si>
  <si>
    <t>Qg = 3,82 / 3,22 / 2,73 kW</t>
  </si>
  <si>
    <t>Protok zraka = 690 / 490 / 356 m3/h</t>
  </si>
  <si>
    <t>Nivo zvučne snage: 56 / 46 / 39 dB(A)</t>
  </si>
  <si>
    <t>Težina: 30,4 kg</t>
  </si>
  <si>
    <t>Proizvod Daikin FWV06DFV  ili odgovarajući</t>
  </si>
  <si>
    <t>Qh = 4,57 / 3,74 / 3,06 kW</t>
  </si>
  <si>
    <t>Qg = 4,64 / 4,07 / 3,55 kW</t>
  </si>
  <si>
    <t>Protok zraka = 763 / 593 / 460 m3/h</t>
  </si>
  <si>
    <t>Nivo zvučne snage: 58 / 53 / 48 dB(A)</t>
  </si>
  <si>
    <t>Proizvod Daikin FWV08DFV  ili odgovarajući</t>
  </si>
  <si>
    <t>Qh = 6,46 / 5,1 / 3,84 kW</t>
  </si>
  <si>
    <t>Qg = 6,97 / 6,02 / 5,02 kW</t>
  </si>
  <si>
    <t>Protok zraka = 998 / 765 / 565 m3/h</t>
  </si>
  <si>
    <t>Nivo zvučne snage: 60 / 54 / 46 dB(A)</t>
  </si>
  <si>
    <t>Dimenzije: 1400x251 mm, h = 564 mm</t>
  </si>
  <si>
    <t>Težina: 41,6 kg</t>
  </si>
  <si>
    <t>Dodatne opcije FWV-DT/DF</t>
  </si>
  <si>
    <t>Proizvod DAIKIN tip FWEC1A  ili odgovarajući</t>
  </si>
  <si>
    <t>Žičani elektronski prostorni regulator s LCD zaslonom.</t>
  </si>
  <si>
    <t>Upravljač ima sljeđeće funkcije:</t>
  </si>
  <si>
    <t>regulacija temperature zraka automatskom varijacijom brzine ventilatora, regulacija temperature zraka ON/OFF varijacijom brzine ventilatora, ON/OFF regulalcija ventila, prebacivanje režima rada grijanje/hlađenje (lokalno, centralizirano, automatski u ovisnosti temp. vode i automtski u ovisnosti o temp. zraka), suhi kontakt za centralno daljinsko prebacivanje režima rada grijanje/hlađenje, suhi kontakt za vanjsku aktivaciju npr. prozorski kontakt, daljinski ON/OFF, osjetnik pristutnosti, Economy funkcija.</t>
  </si>
  <si>
    <t>Proizvod DAIKIN tip EPIMSB6  ili odgovarajući</t>
  </si>
  <si>
    <t>Relejna kutija za povezivanje do 4 ventilokonvektora na jedan FWEC1A termostat</t>
  </si>
  <si>
    <t>Proizvod DAIKIN tip ESFV06A6  ili odgovarajući</t>
  </si>
  <si>
    <t>Nogice (nosivi okviri i poklopci, koriste se kod jedinica veličine 1,15,2,25,3,35,4,6)</t>
  </si>
  <si>
    <t>Proizvod DAIKIN tip ESFV10A6  ili odgovarajući</t>
  </si>
  <si>
    <t>Nogice (nosivi okvir i poklopci, koristi se kod jedinica veličine 8,10)</t>
  </si>
  <si>
    <t>FC za četverocijevni sustav (bez tvornički montiranih ventila)</t>
  </si>
  <si>
    <t>Kazetna jedinica sa maskom  predviđena za  montažu pod stropom sa četiri smjera ispuhivanja opremljena ventilatorom, pumpom kondenzata, izmjenjivačem topline, filterom te svim potrebnim elementima za zaštitu, kontrolu i regulaciju uređaja i temperature. Uređaj je standardno opremljen crpkom za kondenzat visine dobave od 750 mm.</t>
  </si>
  <si>
    <t>Proizvod Daikin FWF05BF + BYFQ60B3  ili odgovarajući</t>
  </si>
  <si>
    <t>Qh total = 4,6 / 3,8 / 2,6 kW</t>
  </si>
  <si>
    <t>Qg = 5,7 / 4,7 / 3,2 kW</t>
  </si>
  <si>
    <t>Protok zraka = 822 / 612 / 390 m3/h</t>
  </si>
  <si>
    <t>Zvučni tlak = 47 / 41 / 32 dBA</t>
  </si>
  <si>
    <t>Dimenzije: 575x575 mm, h = 285 mm</t>
  </si>
  <si>
    <t>Težina: 20 kg</t>
  </si>
  <si>
    <t>U stavku je uključen i moderan dekorativni panel u bijeloj boji (RAL9010).</t>
  </si>
  <si>
    <t>Proizvod DAIKIN tip KRP1BA101  ili odgovarajući</t>
  </si>
  <si>
    <t>Instalacijska kutija za PCB za kontrolu dvoputnih i troputnih ventila</t>
  </si>
  <si>
    <t>Proizvod DAIKIN tip EKRP1C11  ili odgovarajući</t>
  </si>
  <si>
    <t>PCB za kontrolu dvoputnih i troputnih ventila.Potrebna je samo jedna oprema po ventilokonvektorskoj jednici.Moguće je spojiti 2 ventila na jedan PCB.</t>
  </si>
  <si>
    <t>Proizvod DAIKIN tip EKMV3C09B  ili odgovarajući</t>
  </si>
  <si>
    <t>Troputni ventil za kontrolu dotoka vode ventilokonvektorskoj jedinici. Za kontrolu ventila potrebna je EKRP1C11 instalacijska kutija.</t>
  </si>
  <si>
    <t>Proizvod DAIKIN tip BRC315D  ili odgovarajući</t>
  </si>
  <si>
    <t>Žičani elektronski prostorni regulator sa LCD displejom i tjednim programskim satom za upravljanje i kontrolu do 16 unutarnjih jedinica.</t>
  </si>
  <si>
    <t>Kontrola pristupa moguća je u tri nivoa sa mogućnošću ograničavanja pristupa korisnika.</t>
  </si>
  <si>
    <t>Funkcije: on/off, režim rada, set point, brzina ventilatora, pozicija lamela, pojedinačno podešavanje za jedinice u grupi, signalizacija greške, signalizacija zaprljanosti filtera, tjedni program sa 5 dnevnih podprograma (ukupno 35).</t>
  </si>
  <si>
    <t>Napomena :</t>
  </si>
  <si>
    <t>isporučitelj navedene opreme iz točke 7.001. - 7.015 mora provjeriti navedene tehničke karakteristike i specificirane elemente te ovjeriti iste kod projektanta prije naruđžbe i isporuke</t>
  </si>
  <si>
    <t>Troškovi od strane ovlaštenog servisa prilikom montaže, nadzora nad montažom i puštanje u rad svih uređaja iz stavake 5.1 do 5.6. uz kontrolu svih izvedenih radova relevantnih za funkciju. Stavka uključuje sve radove i sav eventualno potreban dopunski materijal za dovođenje svih uređaja do potpune pogonske sposobnosti kao elektro spajanje i podešavanje uređaja i elemenata automatske regulacije istog, balansiranje, potrebno nadopunjavanje uređaja rashladnim sredstvom, probni pogon i dr. Troškove energije snosi investitor.</t>
  </si>
  <si>
    <t xml:space="preserve">Kuglasta slavina NP 6, komplet sa komplet sa spojnim materijalom te izolacijom debljine 13 mm kao proizvod Armaflex ili jednakovrijedan sa parnom branom </t>
  </si>
  <si>
    <t>Granski zaporni i mjerni ventil s mogućnošću predregulacije protoka, za ugradnju u polaz ili povrat, s predregulacijom, dva mjerna priključka, sa integriranom zapornom slavinom i ispustom. Stavka obvezno uključuje jednokratno podešavanje protoka pomoću originalnog mjernog instrumenta, i izradu zapisnika o postignutim protocima. Ventili su sa prirubničkim priključkom. Komplet sa toplinskom izolacijom s parnom branom debljine 13 mm.</t>
  </si>
  <si>
    <t xml:space="preserve">DN 65 </t>
  </si>
  <si>
    <t xml:space="preserve">Automatski odzračni lončić NO 15 sve kompl sa izolacijom debljine 12 mm, s parnom branom kao Armaflex ili jednakovrijedan </t>
  </si>
  <si>
    <t>Crne čelične bešavne cijevi komplet s cijevnim koljenima, toplinskom izolacijom 13 mm kao Armaflex ili jednakovrijednom, s parnom branom za hladne vodove komplet  s čišćenjem cijevi i temeljnim premazom - HLAĐENJE</t>
  </si>
  <si>
    <t>DN 50</t>
  </si>
  <si>
    <t>DN 40</t>
  </si>
  <si>
    <t>DN 32</t>
  </si>
  <si>
    <t>DN 25</t>
  </si>
  <si>
    <t xml:space="preserve">DN 20 </t>
  </si>
  <si>
    <t>Cijevi za odvod kondenzata izrađene od bakra komplet sa koljenima, prijelaznim i fazonskim komadima, s toplinskom  izolacijom debljine 13 mm s parnom branom kao Armaflex ili jednakovrijedan</t>
  </si>
  <si>
    <r>
      <t xml:space="preserve">Æ </t>
    </r>
    <r>
      <rPr>
        <sz val="10"/>
        <rFont val="Arial"/>
        <family val="2"/>
        <charset val="238"/>
      </rPr>
      <t>28x1,2 mm</t>
    </r>
  </si>
  <si>
    <r>
      <t xml:space="preserve">Æ </t>
    </r>
    <r>
      <rPr>
        <sz val="10"/>
        <rFont val="Arial"/>
        <family val="2"/>
        <charset val="238"/>
      </rPr>
      <t>22x1,2 mm</t>
    </r>
  </si>
  <si>
    <r>
      <t xml:space="preserve">Æ </t>
    </r>
    <r>
      <rPr>
        <sz val="10"/>
        <rFont val="Arial"/>
        <family val="2"/>
        <charset val="238"/>
      </rPr>
      <t>18x1 mm</t>
    </r>
  </si>
  <si>
    <t>Cijevi za razvod medija izrađene od bakra komplet sa koljenima, prijelaznim i fazonskim komadima, s toplinskom  izolacijom debljine 13 mm s parnom branom kao Armaflex ili jednakovrijedan - HLAĐENJE</t>
  </si>
  <si>
    <r>
      <t xml:space="preserve">Æ </t>
    </r>
    <r>
      <rPr>
        <sz val="10"/>
        <rFont val="Arial"/>
        <family val="2"/>
        <charset val="238"/>
      </rPr>
      <t>42x1,5 mm</t>
    </r>
  </si>
  <si>
    <r>
      <t xml:space="preserve">Æ </t>
    </r>
    <r>
      <rPr>
        <sz val="10"/>
        <rFont val="Arial"/>
        <family val="2"/>
        <charset val="238"/>
      </rPr>
      <t>35x1,2 mm</t>
    </r>
  </si>
  <si>
    <t>Crne čelične bešavne cijevi komplet s cijevnim koljenima, toplinskom izolacijom 13 mm kao Armaflex ili jednakovrijednom, komplet  s čišćenjem cijevi i temeljnim premazom - GRIJANJE</t>
  </si>
  <si>
    <t>Cijevi za razvod medija izrađene od bakra komplet sa koljenima, prijelaznim i fazonskim komadima, s toplinskom  GRIJANJE</t>
  </si>
  <si>
    <t>Elastično plastična armirana cijev sa obuhvatnicom za priključak tave odvodnje kondenzata vent. konvektora na odvodne cijevi kondenzata, duljine 400 mm, dimenzije 22 x 2 mm</t>
  </si>
  <si>
    <t>Ličenje nosača, konzola i neizoliranih cijevi lakom otpornim na povišenu temperaturu komplet sa sa čišćenjem cijevi te dvostrukim temeljnim premazom</t>
  </si>
  <si>
    <t>Isporuka ovjesa, učvršćenja cjevovoda, čvrstih i kliznih točaka, cijevnih tuljakanosača cjevovoda i sl.</t>
  </si>
  <si>
    <t>Dobava i ugradnja protupožarne mase za brtvljenje prolaza cijevi kroz granice požarnih sektora. PP masa sa pozitivnom atestnom dokumentacijom.</t>
  </si>
  <si>
    <t>UKUPNO VENTILOKONVEKTORI:</t>
  </si>
  <si>
    <t>VENTILACIJA KUHINJE I BLAGOVAONICE</t>
  </si>
  <si>
    <r>
      <t>Krovni ventilator za odsis kuhinjske centralne nape s motorom van struje zaraka, vertikalnim ispuhom, za rad u uvjetima 400</t>
    </r>
    <r>
      <rPr>
        <sz val="10"/>
        <rFont val="Calibri"/>
        <family val="2"/>
        <charset val="238"/>
      </rPr>
      <t>°</t>
    </r>
    <r>
      <rPr>
        <sz val="10"/>
        <rFont val="Arial"/>
        <family val="2"/>
        <charset val="238"/>
      </rPr>
      <t>C</t>
    </r>
  </si>
  <si>
    <t>/2h, odnosno 90˚C kontinuirano. Kućište ventilatora je izrađeno iz pocinčanog čelika. Impelersko kolo sa samočistećim unatrag zakrivljenim lopaticama, izrađenim iz pocinčanog čelika. Klasa izolacije motora H, stupanj zaštite IP 55. Proizvod kao Vortice TRT 100 ED-V 4P ili odgovarajući, slijedećih tehničkih karakteristika:</t>
  </si>
  <si>
    <r>
      <t>-</t>
    </r>
    <r>
      <rPr>
        <sz val="7"/>
        <rFont val="Times New Roman"/>
        <family val="1"/>
        <charset val="238"/>
      </rPr>
      <t xml:space="preserve">          </t>
    </r>
    <r>
      <rPr>
        <sz val="10"/>
        <rFont val="Arial"/>
        <family val="2"/>
        <charset val="238"/>
      </rPr>
      <t xml:space="preserve">Protok zraka, V=6500 m3/h </t>
    </r>
  </si>
  <si>
    <r>
      <t>-</t>
    </r>
    <r>
      <rPr>
        <sz val="7"/>
        <rFont val="Times New Roman"/>
        <family val="1"/>
        <charset val="238"/>
      </rPr>
      <t xml:space="preserve">          </t>
    </r>
    <r>
      <rPr>
        <sz val="10"/>
        <rFont val="Arial"/>
        <family val="2"/>
        <charset val="238"/>
      </rPr>
      <t>Raspoloživi tlak, H=320 Pa,</t>
    </r>
  </si>
  <si>
    <r>
      <t>-</t>
    </r>
    <r>
      <rPr>
        <sz val="7"/>
        <rFont val="Times New Roman"/>
        <family val="1"/>
        <charset val="238"/>
      </rPr>
      <t xml:space="preserve">          </t>
    </r>
    <r>
      <rPr>
        <sz val="10"/>
        <rFont val="Arial"/>
        <family val="2"/>
        <charset val="238"/>
      </rPr>
      <t>Napajanje, U=400V 50 Hz,</t>
    </r>
  </si>
  <si>
    <r>
      <t>-</t>
    </r>
    <r>
      <rPr>
        <sz val="7"/>
        <rFont val="Times New Roman"/>
        <family val="1"/>
        <charset val="238"/>
      </rPr>
      <t xml:space="preserve">          </t>
    </r>
    <r>
      <rPr>
        <sz val="10"/>
        <rFont val="Arial"/>
        <family val="2"/>
        <charset val="238"/>
      </rPr>
      <t>Jakost struje, I=4,5 A,</t>
    </r>
  </si>
  <si>
    <r>
      <t>-</t>
    </r>
    <r>
      <rPr>
        <sz val="7"/>
        <rFont val="Times New Roman"/>
        <family val="1"/>
        <charset val="238"/>
      </rPr>
      <t xml:space="preserve">          </t>
    </r>
    <r>
      <rPr>
        <sz val="10"/>
        <rFont val="Arial"/>
        <family val="2"/>
        <charset val="238"/>
      </rPr>
      <t>Snaga, P=1870 W,</t>
    </r>
  </si>
  <si>
    <r>
      <t>-</t>
    </r>
    <r>
      <rPr>
        <sz val="7"/>
        <rFont val="Times New Roman"/>
        <family val="1"/>
        <charset val="238"/>
      </rPr>
      <t xml:space="preserve">          </t>
    </r>
    <r>
      <rPr>
        <sz val="10"/>
        <rFont val="Arial"/>
        <family val="2"/>
        <charset val="238"/>
      </rPr>
      <t>Nivo zvučnog tlaka na 3 m, Lp=84 dB,</t>
    </r>
  </si>
  <si>
    <r>
      <t>-</t>
    </r>
    <r>
      <rPr>
        <sz val="7"/>
        <rFont val="Times New Roman"/>
        <family val="1"/>
        <charset val="238"/>
      </rPr>
      <t xml:space="preserve">          </t>
    </r>
    <r>
      <rPr>
        <sz val="10"/>
        <rFont val="Arial"/>
        <family val="2"/>
        <charset val="238"/>
      </rPr>
      <t>Masa, m=107 kg.</t>
    </r>
  </si>
  <si>
    <t>U stavku uključiti i izradu odgovarajućeg postolja za montažu na krovu, te elastični spoj za spajanje ventilatora i ventilacionih cijevi.</t>
  </si>
  <si>
    <t>Uz ventilator se isporučuju slijedeći elementi regulacije:</t>
  </si>
  <si>
    <r>
      <t>-</t>
    </r>
    <r>
      <rPr>
        <sz val="7"/>
        <rFont val="Times New Roman"/>
        <family val="1"/>
        <charset val="238"/>
      </rPr>
      <t xml:space="preserve">          </t>
    </r>
    <r>
      <rPr>
        <sz val="10"/>
        <rFont val="Arial"/>
        <family val="2"/>
        <charset val="238"/>
      </rPr>
      <t>Danfoss frekventni pretvarač FC101+LCP (I=5,3A P=2,2kW) (montaža u RO),</t>
    </r>
  </si>
  <si>
    <r>
      <t>-</t>
    </r>
    <r>
      <rPr>
        <sz val="7"/>
        <rFont val="Times New Roman"/>
        <family val="1"/>
        <charset val="238"/>
      </rPr>
      <t xml:space="preserve">          </t>
    </r>
    <r>
      <rPr>
        <sz val="10"/>
        <rFont val="Arial"/>
        <family val="2"/>
        <charset val="238"/>
      </rPr>
      <t>Izdvojeni upravljač za Danfoss frekventni pretvarač (montaža u kuhinji na zidu)</t>
    </r>
  </si>
  <si>
    <r>
      <t>Krovni ventilator za odsis kuhinjske zidne nape s motorom van struje zaraka, vertikalnim ispuhom, za rad u uvjetima 400</t>
    </r>
    <r>
      <rPr>
        <sz val="10"/>
        <rFont val="Calibri"/>
        <family val="2"/>
        <charset val="238"/>
      </rPr>
      <t>°</t>
    </r>
    <r>
      <rPr>
        <sz val="10"/>
        <rFont val="Arial"/>
        <family val="2"/>
        <charset val="238"/>
      </rPr>
      <t>C</t>
    </r>
  </si>
  <si>
    <t>/2h, odnosno 90˚C kontinuirano. Kućište ventilatora je izrađeno iz pocinčanog čelika. Impelersko kolo sa samočistećim unatrag zakrivljenim lopaticama, izrađenim iz pocinčanog čelika. Klasa izolacije motora H, stupanj zaštite IP 55. Proizvod  kao Vortice TRM 20 ED-V 4P ili odgovarajući, slijedećih tehničkih karakteristika:</t>
  </si>
  <si>
    <r>
      <t>-</t>
    </r>
    <r>
      <rPr>
        <sz val="7"/>
        <rFont val="Times New Roman"/>
        <family val="1"/>
        <charset val="238"/>
      </rPr>
      <t xml:space="preserve">          </t>
    </r>
    <r>
      <rPr>
        <sz val="10"/>
        <rFont val="Arial"/>
        <family val="2"/>
        <charset val="238"/>
      </rPr>
      <t xml:space="preserve">Protok zraka, V=950 m3/h </t>
    </r>
  </si>
  <si>
    <r>
      <t>-</t>
    </r>
    <r>
      <rPr>
        <sz val="7"/>
        <rFont val="Times New Roman"/>
        <family val="1"/>
        <charset val="238"/>
      </rPr>
      <t xml:space="preserve">          </t>
    </r>
    <r>
      <rPr>
        <sz val="10"/>
        <rFont val="Arial"/>
        <family val="2"/>
        <charset val="238"/>
      </rPr>
      <t>Raspoloživi tlak, H=250 Pa,</t>
    </r>
  </si>
  <si>
    <r>
      <t>-</t>
    </r>
    <r>
      <rPr>
        <sz val="7"/>
        <rFont val="Times New Roman"/>
        <family val="1"/>
        <charset val="238"/>
      </rPr>
      <t xml:space="preserve">          </t>
    </r>
    <r>
      <rPr>
        <sz val="10"/>
        <rFont val="Arial"/>
        <family val="2"/>
        <charset val="238"/>
      </rPr>
      <t>Napajanje, U=220V 50 Hz,</t>
    </r>
  </si>
  <si>
    <r>
      <t>-</t>
    </r>
    <r>
      <rPr>
        <sz val="7"/>
        <rFont val="Times New Roman"/>
        <family val="1"/>
        <charset val="238"/>
      </rPr>
      <t xml:space="preserve">          </t>
    </r>
    <r>
      <rPr>
        <sz val="10"/>
        <rFont val="Arial"/>
        <family val="2"/>
        <charset val="238"/>
      </rPr>
      <t>Jakost struje, I=1,20 A,</t>
    </r>
  </si>
  <si>
    <r>
      <t>-</t>
    </r>
    <r>
      <rPr>
        <sz val="7"/>
        <rFont val="Times New Roman"/>
        <family val="1"/>
        <charset val="238"/>
      </rPr>
      <t xml:space="preserve">          </t>
    </r>
    <r>
      <rPr>
        <sz val="10"/>
        <rFont val="Arial"/>
        <family val="2"/>
        <charset val="238"/>
      </rPr>
      <t>Snaga, P=250 W,</t>
    </r>
  </si>
  <si>
    <r>
      <t>-</t>
    </r>
    <r>
      <rPr>
        <sz val="7"/>
        <rFont val="Times New Roman"/>
        <family val="1"/>
        <charset val="238"/>
      </rPr>
      <t xml:space="preserve">          </t>
    </r>
    <r>
      <rPr>
        <sz val="10"/>
        <rFont val="Arial"/>
        <family val="2"/>
        <charset val="238"/>
      </rPr>
      <t>Nivo zvučnog tlaka na 3 m, Lp=68 dB,</t>
    </r>
  </si>
  <si>
    <r>
      <t>-</t>
    </r>
    <r>
      <rPr>
        <sz val="7"/>
        <rFont val="Times New Roman"/>
        <family val="1"/>
        <charset val="238"/>
      </rPr>
      <t xml:space="preserve">          </t>
    </r>
    <r>
      <rPr>
        <sz val="10"/>
        <rFont val="Arial"/>
        <family val="2"/>
        <charset val="238"/>
      </rPr>
      <t>Masa, m=43 kg.</t>
    </r>
  </si>
  <si>
    <t>Uz ventilator se isporučuje i trobrzinski regulator broja okretaja, Vortice IRM 40.</t>
  </si>
  <si>
    <t>Tlačna komora za vanjsku montažu kao Proklima tip KEK 5-M-LV50S-S ili odgovarajuća slijedećih tehničkih rarakteristika: - ubacivanje zraka u kuhinju</t>
  </si>
  <si>
    <t>Protok zraka :  6.500 m3/h</t>
  </si>
  <si>
    <t>Eksterni pad tlaka : 500 Pa</t>
  </si>
  <si>
    <t>Totalni pad tlaka : 735 Pa</t>
  </si>
  <si>
    <t>Dimenzije LxBxH : 1.380,0x1.025,0x1.025,0 mm</t>
  </si>
  <si>
    <t>Masa uređaja:285,00 kg</t>
  </si>
  <si>
    <t>Nazivna snaga: 3,35 kW; 400V</t>
  </si>
  <si>
    <t>U stavku uključiti filter, frekventni regulator broja okretaja, gumene podmetače, zaštitnu rešetku na usisu zraka, elastične spojeve za prijelaz na pravokutni kanal.</t>
  </si>
  <si>
    <t>Električni kanalni grijač opremljen automatskim sigurnosnim termostatom, temperatura aktivacije 50˚C i sigurnosnim termostatom s ručnom deaktivacijom (temperatura aktivacije 120˚C). Kućište izrađeno od pocinčanog čelika. Regulator radi bezstupanjski pomoću vremenski proporcionalne pulsne regulacije. Regulacija konstante temp. dolaznog zraka postiže se upotrebom kanalnog osjetnika temperatura. Proizvod kao  Salda EKA 315-9kW-3f ili odgovarajuće, slijedećih tehničkih karakteristika:</t>
  </si>
  <si>
    <r>
      <t>-</t>
    </r>
    <r>
      <rPr>
        <sz val="7"/>
        <rFont val="Times New Roman"/>
        <family val="1"/>
        <charset val="238"/>
      </rPr>
      <t xml:space="preserve">          </t>
    </r>
    <r>
      <rPr>
        <sz val="10"/>
        <rFont val="Arial"/>
        <family val="2"/>
        <charset val="238"/>
      </rPr>
      <t>Snaga P=9 kW,</t>
    </r>
  </si>
  <si>
    <r>
      <t>-</t>
    </r>
    <r>
      <rPr>
        <sz val="7"/>
        <rFont val="Times New Roman"/>
        <family val="1"/>
        <charset val="238"/>
      </rPr>
      <t xml:space="preserve">          </t>
    </r>
    <r>
      <rPr>
        <sz val="10"/>
        <rFont val="Arial"/>
        <family val="2"/>
        <charset val="238"/>
      </rPr>
      <t>Napon U=400V, 3faze</t>
    </r>
  </si>
  <si>
    <r>
      <t>-</t>
    </r>
    <r>
      <rPr>
        <sz val="7"/>
        <rFont val="Times New Roman"/>
        <family val="1"/>
        <charset val="238"/>
      </rPr>
      <t xml:space="preserve">          </t>
    </r>
    <r>
      <rPr>
        <sz val="10"/>
        <rFont val="Arial"/>
        <family val="2"/>
        <charset val="238"/>
      </rPr>
      <t>Minimalni volumen protoka zraka Vmin=550 m3/h</t>
    </r>
  </si>
  <si>
    <r>
      <t>-</t>
    </r>
    <r>
      <rPr>
        <sz val="7"/>
        <rFont val="Times New Roman"/>
        <family val="1"/>
        <charset val="238"/>
      </rPr>
      <t xml:space="preserve">          </t>
    </r>
    <r>
      <rPr>
        <sz val="10"/>
        <rFont val="Arial"/>
        <family val="2"/>
        <charset val="238"/>
      </rPr>
      <t>Priključak ɸ=315 mm</t>
    </r>
  </si>
  <si>
    <t>Uz električni grijač se isporučuje slijedeća oprema:</t>
  </si>
  <si>
    <r>
      <t>-</t>
    </r>
    <r>
      <rPr>
        <sz val="7"/>
        <rFont val="Times New Roman"/>
        <family val="1"/>
        <charset val="238"/>
      </rPr>
      <t xml:space="preserve">          </t>
    </r>
    <r>
      <rPr>
        <sz val="10"/>
        <rFont val="Arial"/>
        <family val="2"/>
        <charset val="238"/>
      </rPr>
      <t>Zidni regulator EKR 15.1</t>
    </r>
  </si>
  <si>
    <r>
      <t>-</t>
    </r>
    <r>
      <rPr>
        <sz val="7"/>
        <rFont val="Times New Roman"/>
        <family val="1"/>
        <charset val="238"/>
      </rPr>
      <t xml:space="preserve">          </t>
    </r>
    <r>
      <rPr>
        <sz val="10"/>
        <rFont val="Arial"/>
        <family val="2"/>
        <charset val="238"/>
      </rPr>
      <t>Kanalni osjetnik temp. Salda TJK</t>
    </r>
  </si>
  <si>
    <r>
      <t>-</t>
    </r>
    <r>
      <rPr>
        <sz val="7"/>
        <rFont val="Times New Roman"/>
        <family val="1"/>
        <charset val="238"/>
      </rPr>
      <t xml:space="preserve">          </t>
    </r>
    <r>
      <rPr>
        <sz val="10"/>
        <rFont val="Arial"/>
        <family val="2"/>
        <charset val="238"/>
      </rPr>
      <t>Elektronski kontroler protoka Helios SWE (područje podešavanja 1-20 m/s, maks. temp. protoka zraka 60˚C)</t>
    </r>
  </si>
  <si>
    <t>Kompaktni ventilacijski sustav s povratom topline. Jedinica je opremljena rotacijskim izmjenjivačem topline,  automatikom, filterima na tlaku i odsisu klase F5/M7, temp. senzorima i presostatima na filterima. Debljina izolacije 50 mm.  Niskošumni i energetski učinkoviti EC motori omogućuju minimalnu potrošnju el. energije. Stupanj toplinske efikasnosti izmjenjivača topline do 85%. Uređaj je namijenjen za vanjsku podnu montažu s horizontalnim priključcima. Jedinica je u skladu s ErP 2018 regulativom. Mogućmost spajanja jedinice na centralni sistem nadzora i upravljanja objekta pomoću PC (MB-Gateaway-a  nije u sastavu isporuke).</t>
  </si>
  <si>
    <t xml:space="preserve">Stavka uključuje sav spojni, brtveni i pričvrsni materijal. Proizvod kao Salda, tip RIRS 1200 HW  EKO 3.0 ili odogvarajući, slijedećih tehničkih karakteristika </t>
  </si>
  <si>
    <r>
      <t>-</t>
    </r>
    <r>
      <rPr>
        <sz val="7"/>
        <rFont val="Times New Roman"/>
        <family val="1"/>
        <charset val="238"/>
      </rPr>
      <t xml:space="preserve">          </t>
    </r>
    <r>
      <rPr>
        <sz val="10"/>
        <rFont val="Arial"/>
        <family val="2"/>
        <charset val="238"/>
      </rPr>
      <t>Protok zraka: 1250 m3/h,</t>
    </r>
  </si>
  <si>
    <r>
      <t>-</t>
    </r>
    <r>
      <rPr>
        <sz val="7"/>
        <rFont val="Times New Roman"/>
        <family val="1"/>
        <charset val="238"/>
      </rPr>
      <t xml:space="preserve">          </t>
    </r>
    <r>
      <rPr>
        <sz val="10"/>
        <rFont val="Arial"/>
        <family val="2"/>
        <charset val="238"/>
      </rPr>
      <t>Vanjski statički tlak: 250 Pa,</t>
    </r>
  </si>
  <si>
    <r>
      <t>-</t>
    </r>
    <r>
      <rPr>
        <sz val="7"/>
        <rFont val="Times New Roman"/>
        <family val="1"/>
        <charset val="238"/>
      </rPr>
      <t xml:space="preserve">          </t>
    </r>
    <r>
      <rPr>
        <sz val="10"/>
        <rFont val="Arial"/>
        <family val="2"/>
        <charset val="238"/>
      </rPr>
      <t>El. snaga ventilatora: 0,444/0,435 kW, ~1, 230V,</t>
    </r>
  </si>
  <si>
    <r>
      <t>-</t>
    </r>
    <r>
      <rPr>
        <sz val="7"/>
        <rFont val="Times New Roman"/>
        <family val="1"/>
        <charset val="238"/>
      </rPr>
      <t xml:space="preserve">          </t>
    </r>
    <r>
      <rPr>
        <sz val="10"/>
        <rFont val="Arial"/>
        <family val="2"/>
        <charset val="238"/>
      </rPr>
      <t>Stupanj temperaturne efikasnosti pri Tvanjskog zraka=-6˚C i Tunutarnjeg zraka=22˚C: ˃ 75%</t>
    </r>
  </si>
  <si>
    <r>
      <t>-</t>
    </r>
    <r>
      <rPr>
        <sz val="7"/>
        <rFont val="Times New Roman"/>
        <family val="1"/>
        <charset val="238"/>
      </rPr>
      <t xml:space="preserve">          </t>
    </r>
    <r>
      <rPr>
        <sz val="10"/>
        <rFont val="Arial"/>
        <family val="2"/>
        <charset val="238"/>
      </rPr>
      <t>Dimenzije (duljina x širina x visina):  1350x855x970 mm,</t>
    </r>
  </si>
  <si>
    <r>
      <t>-</t>
    </r>
    <r>
      <rPr>
        <sz val="7"/>
        <rFont val="Times New Roman"/>
        <family val="1"/>
        <charset val="238"/>
      </rPr>
      <t xml:space="preserve">          </t>
    </r>
    <r>
      <rPr>
        <sz val="10"/>
        <rFont val="Arial"/>
        <family val="2"/>
        <charset val="238"/>
      </rPr>
      <t>Nivo zvučne snage Lwatotal (ubacivanje/odsis/okoliš): 77/68/57 dB</t>
    </r>
  </si>
  <si>
    <r>
      <t>-</t>
    </r>
    <r>
      <rPr>
        <sz val="7"/>
        <rFont val="Times New Roman"/>
        <family val="1"/>
        <charset val="238"/>
      </rPr>
      <t xml:space="preserve">          </t>
    </r>
    <r>
      <rPr>
        <sz val="10"/>
        <rFont val="Arial"/>
        <family val="2"/>
        <charset val="238"/>
      </rPr>
      <t>Masa: 162 kg</t>
    </r>
  </si>
  <si>
    <t>Uz uređaj se isporučuju:</t>
  </si>
  <si>
    <t>- elastični spojevi Salda AP 315 (4 kom),</t>
  </si>
  <si>
    <t>-krov za zaštitu jedinice od vanjskih utjecaja (1 kom), zajedno s zaštitom na usisu svježeg zraka i izbacivanju zraka iz jedinice (2 kom)</t>
  </si>
  <si>
    <t>-  regulator s mogučnošću regulacije i prikaza ubacivane temp. zraka u prostor, podešavanja brzine rada ventilatora, programskog sata (timer), indikatora greške,  s 13 m priključnog kabla, tip FLEX (1 kom),</t>
  </si>
  <si>
    <t>- prigušivači zvuka Salda AKS 315, duljine 0,9 m, stupanj prigušenja 12 dB (pri 250 Hz)(2 kom)</t>
  </si>
  <si>
    <t>- toplovodni grijač Salda AVS 315, Qgr=2,9 kW, Tw=60/40˚C, Tzr=15/22˚C, u kompletu s troputim ventilom Salda VXP 45.10-0,63 i motornim pogonom Salda SSB 61. Toplovodni grijač se ugrađuje na instalaciju iza jedinice u grijanom prostoru.</t>
  </si>
  <si>
    <t>- vodeni hladnjak Salda AVA 3105, Qhl=5,5 kW, Tw=7/12 ˚C, Tzr=28,6/24 ˚C u kompetu s troputim ventilom Salda VXP 45.10-1,6 i motornim pogonom Salda SSB 81. Vodeni hladnjak se ugrađuje na instalaciju iza jedinice u grijanom prostoru.</t>
  </si>
  <si>
    <t>Odsisna eko napa kao proizvod kao KLIMAOPREMA Zagreb ili odgovarajuća, zidna (jednostrana), kao napa oznake NEZ 3200 x 2000 x 600, širine 2000 mm, sa četiri tlačna i dva odsisna priključka, kompl. sa filterima i rasvjetom, zraka, komplet sa :</t>
  </si>
  <si>
    <t>- regulacionim kanalnim zaklopkama na priključcima</t>
  </si>
  <si>
    <t>- toplinskom izolacijom “svježeg” dijela nape</t>
  </si>
  <si>
    <t>- nosačima i ovjesom</t>
  </si>
  <si>
    <t>- izrada od nehrđajućeg čelika</t>
  </si>
  <si>
    <t>dimenzije nape : 3200 x 2.000 mm, visine 600 mm</t>
  </si>
  <si>
    <t>- termo blok kuhinje</t>
  </si>
  <si>
    <t>Odsisna klasična napa kao proizvod kao KLIMAOPREMA Zagreb ili odgovarajuća, zidna, kao napa oznake NZK 1000 x 900 x 450, s jednim odsisnim priključkom kompl. sa filterima i rasvjetom komplet sa:</t>
  </si>
  <si>
    <t>dimenzije nape : 1000 x 900 mm, visine 450 mm</t>
  </si>
  <si>
    <t xml:space="preserve">Plastični odsisni ventilator za odsis  skladišta uz kuhinju za montažu na horizontalni kanal promjera 100 mm kao proizvod Helios ili odg. sa upuštanjem u rad sa paljenjem rasvjete, te radom sa vremenskim zatezanjem(10 min) </t>
  </si>
  <si>
    <t>Vz = 100 m3/h, dp = 50 Pa</t>
  </si>
  <si>
    <t>Troškovi ovlaštenog srevisa proizvođača uređaja prema stavkama prethodnim stavkama prilikom montaže, nadzora nad montažom i puštanja u rad istih uz prethodnu kontrolu svih izvedenih radova relevantnih za funkciju. Stavka uključuje projektnu i atestnu dokumnetaciju i sve radove i eventualno potrebni materijal dopunski materijal za dovođenje uređaja do potpune pogonske sposobnosti kao npr. elektro spajanje i podešavanje uređaja i elemenata interne automatske regulacije i dr. Troškove energije snosi investitor</t>
  </si>
  <si>
    <t>Aluminijska fiksna protukišna žaluzija kao Klimaoprema Samobor komplet sa spojnim materijalom, dimenzije :</t>
  </si>
  <si>
    <t>Ø 100 mm</t>
  </si>
  <si>
    <r>
      <t>Protupožarna pravokutna zak</t>
    </r>
    <r>
      <rPr>
        <sz val="9.5"/>
        <rFont val="Arial"/>
        <family val="2"/>
        <charset val="238"/>
      </rPr>
      <t xml:space="preserve">lopka, razreda protupožarne otpornosti prema normi. Sastoji se od pravokutnog kućišta od čeličnog pocinčanog lima, priključka zaklopke s obostranim prirubnicama od pocinčanog čeličnog lima, uključivo motor s povratnom oprugom sa toplinskim prekidačem i dvije uključene, krajnje električne sklopke kao i ugrađenog pokazivača položaja. Navedeno: priključne mjere, razred protupožarne otpornosti, priključni napon. </t>
    </r>
  </si>
  <si>
    <r>
      <t>Protupožarne zaklopke se ugrađuju u nosivi zid ili u strop. Betoniranje površine oko kućišta zaklopke nije obuhvaćeno stavkom</t>
    </r>
    <r>
      <rPr>
        <sz val="9.5"/>
        <rFont val="Arial"/>
        <family val="2"/>
        <charset val="238"/>
      </rPr>
      <t xml:space="preserve">. </t>
    </r>
  </si>
  <si>
    <t>Proizvod kao "KLIMAOPREMA" tip FD25 ili odgovarajući</t>
  </si>
  <si>
    <r>
      <t>U</t>
    </r>
    <r>
      <rPr>
        <vertAlign val="subscript"/>
        <sz val="10"/>
        <rFont val="Arial"/>
        <family val="2"/>
        <charset val="238"/>
      </rPr>
      <t>el</t>
    </r>
    <r>
      <rPr>
        <sz val="10"/>
        <rFont val="Arial"/>
        <family val="2"/>
        <charset val="238"/>
      </rPr>
      <t xml:space="preserve"> = 220 V</t>
    </r>
  </si>
  <si>
    <t xml:space="preserve">I = 350 mm </t>
  </si>
  <si>
    <r>
      <t>Za ugradnju u ventilacijski kanal</t>
    </r>
    <r>
      <rPr>
        <sz val="9.5"/>
        <rFont val="Arial"/>
        <family val="2"/>
        <charset val="238"/>
      </rPr>
      <t xml:space="preserve">. </t>
    </r>
  </si>
  <si>
    <t xml:space="preserve">Jednakovrijedan proizvod: </t>
  </si>
  <si>
    <t>FD25 - 600 x 600 - M230 - S</t>
  </si>
  <si>
    <t>FD25 - 250 x 250 - M230 - S</t>
  </si>
  <si>
    <t>FD25 - 350 x 200 - M230 - S</t>
  </si>
  <si>
    <t xml:space="preserve">Protupožarno brtvljenje ventilacijskih kanala i cijevi na granicama požarnih zona   </t>
  </si>
  <si>
    <r>
      <t>Stropni d</t>
    </r>
    <r>
      <rPr>
        <sz val="9"/>
        <rFont val="Arial"/>
        <family val="2"/>
        <charset val="238"/>
      </rPr>
      <t xml:space="preserve">istributer za zrak, pravokutne izvedbe, s krutim skretnim krilcima </t>
    </r>
  </si>
  <si>
    <r>
      <t>Ispuh: četverostrano</t>
    </r>
    <r>
      <rPr>
        <sz val="9"/>
        <rFont val="Arial"/>
        <family val="2"/>
        <charset val="238"/>
      </rPr>
      <t xml:space="preserve">. </t>
    </r>
  </si>
  <si>
    <r>
      <t>Materijal izrade: zaštićeni i obojeni čelik</t>
    </r>
    <r>
      <rPr>
        <sz val="9"/>
        <rFont val="Arial"/>
        <family val="2"/>
        <charset val="238"/>
      </rPr>
      <t xml:space="preserve">. </t>
    </r>
  </si>
  <si>
    <r>
      <t>S priključnom kutijom, priključak na kanal sa strane</t>
    </r>
    <r>
      <rPr>
        <sz val="9"/>
        <rFont val="Arial"/>
        <family val="2"/>
        <charset val="238"/>
      </rPr>
      <t xml:space="preserve">. </t>
    </r>
  </si>
  <si>
    <r>
      <t>S mogućnošću namještanja protoka zraka</t>
    </r>
    <r>
      <rPr>
        <sz val="9"/>
        <rFont val="Arial"/>
        <family val="2"/>
        <charset val="238"/>
      </rPr>
      <t xml:space="preserve">, pomoću ručne zaklopke od rupičastog, pocinčanog lima na priključnoj kutiji. </t>
    </r>
  </si>
  <si>
    <t>Proizvod kao "KLIMAOPREMA" tip ANK ili odgovarajući</t>
  </si>
  <si>
    <t>ANK - 4 - 4 - A - H -198 -  dobava</t>
  </si>
  <si>
    <t>ANK - 4 - 4 - B - H -198 -  odsis</t>
  </si>
  <si>
    <r>
      <t>Ventilacijska rešetka, prikladna za dobavni i odsisni zrak, te ugradnju na kanal</t>
    </r>
    <r>
      <rPr>
        <sz val="9"/>
        <rFont val="Arial"/>
        <family val="2"/>
        <charset val="238"/>
      </rPr>
      <t xml:space="preserve">, u zid, spušteni strop ili pod. Sastoji se od čeonog okvira s okomitim, pojedinačno podesivim lamelama, protuhodne leptiraste zaklopke s mehanizmom i polugom, te ugradnog okvira za koji se pričvršćuje bez vidljivih elemenata. Materijal izrade: eloksirani aluminij. Materijal izrade: eloksirani aluminij. </t>
    </r>
  </si>
  <si>
    <t xml:space="preserve">Rešetka s protuokvirom. </t>
  </si>
  <si>
    <t>Proizvod kao "KLIMAOPREMA" tip OAH-2L</t>
  </si>
  <si>
    <t>OAH - 2L  825 x 125</t>
  </si>
  <si>
    <r>
      <t>Q = 500  m</t>
    </r>
    <r>
      <rPr>
        <vertAlign val="superscript"/>
        <sz val="10"/>
        <rFont val="Arial"/>
        <family val="2"/>
        <charset val="238"/>
      </rPr>
      <t>3</t>
    </r>
    <r>
      <rPr>
        <sz val="10"/>
        <rFont val="Arial"/>
        <family val="2"/>
        <charset val="238"/>
      </rPr>
      <t>/h</t>
    </r>
  </si>
  <si>
    <t>Ventilacijski kanali, pravokutnog presjeka, izrađeni od čeličnog lima zaštitićenim od korozije galvanskim pocinčavanjem debljine najmanje 0,005 mm, ukoliko nije drukčije navedeno. Potrebni dodatni dijelovi za spojeve, kao  npr. prirubnice i vijci, zaštićeni su od korozije i uračunati u jedinične cijene. Brtve i sredstva za brtvljenje su u načelnu glatki, postojani, hidrofobni, otporni na starenje, higijenski neškodljivi i tehnički pouzdani. Sva su potrebna ovješenja uračunata u jedinični cijene i neće se zasebno zaračunavati. Ukoliko nije drugačije navedeno, ugrađuju se kod svih ovješenja ispitani elementi od sintetičkog kaučuka, kao zvučna izolacija. Navedeno: debljina lima u mm. Obračun po netto površini kanala.</t>
  </si>
  <si>
    <t>U površinu ventilacijskih kanala uključena je i površina svih fitinga i fazonskih komada.</t>
  </si>
  <si>
    <t>d = 0,6 mm</t>
  </si>
  <si>
    <t>d = 0,8 mm</t>
  </si>
  <si>
    <t>d = 1,0 mm</t>
  </si>
  <si>
    <r>
      <t>Toplinska izolacija od spužvastog</t>
    </r>
    <r>
      <rPr>
        <sz val="9.5"/>
        <rFont val="Arial"/>
        <family val="2"/>
        <charset val="238"/>
      </rPr>
      <t xml:space="preserve">, polimernog, negorivog materijala u roli, uključivo pričvrsni </t>
    </r>
    <r>
      <rPr>
        <sz val="7"/>
        <rFont val="Arial"/>
        <family val="2"/>
        <charset val="238"/>
      </rPr>
      <t xml:space="preserve">I </t>
    </r>
    <r>
      <rPr>
        <sz val="9.5"/>
        <rFont val="Arial"/>
        <family val="2"/>
        <charset val="238"/>
      </rPr>
      <t xml:space="preserve">brtveni materijal s ili bez obloge. </t>
    </r>
  </si>
  <si>
    <t>Izoliraju se ventilacijski kanali za dovod svježeg zraka i svi kanali izvan objekta u vanjskom prostoru.</t>
  </si>
  <si>
    <t>debljina izolacije d = 25 mm</t>
  </si>
  <si>
    <r>
      <t xml:space="preserve">Obloga </t>
    </r>
    <r>
      <rPr>
        <sz val="9.5"/>
        <rFont val="Arial"/>
        <family val="2"/>
        <charset val="238"/>
      </rPr>
      <t xml:space="preserve">izolacije aluminijskim limom (kanali u vanjskom prostoru), uključivo sav spojni i pričvrsni materijal. </t>
    </r>
  </si>
  <si>
    <t xml:space="preserve">Ventilacijske, spiro-cijevi, prema DIN 24145 izrađene od pocinčanog čeličnog lima, debljine prema normi. </t>
  </si>
  <si>
    <t>Stavka uključuje i sav ovjesni pribor, uključivo cijevne obujmice s gumenim umetkom za zvučnu i/ili toplinsku izolaciju. U stavku uključeni pripadajući fazonski komadi, spojnice i brtve.</t>
  </si>
  <si>
    <t>Cijev:</t>
  </si>
  <si>
    <t>Ø200 mm</t>
  </si>
  <si>
    <t>Ø250 mm</t>
  </si>
  <si>
    <t>Ø315 mm</t>
  </si>
  <si>
    <t>Pomoćni, te sitni potrošni, pričvrsni i ovjesni materijal za ugradnju pravokutnih i spiro limenih kanala, fleksibilnih cijevi, cca 20% prethodnih pripadajućih stavki ventilacijskih kanala.</t>
  </si>
  <si>
    <t xml:space="preserve">Kuglasta slavina NP 6, komplet sa spojnim materijalom </t>
  </si>
  <si>
    <t>Slavina za punjenje i pražnjenje  3/4"</t>
  </si>
  <si>
    <t>Crne čelične cijevi prema HRN C.B5.240 komplet sa cijevnim koljenima (razvod ogr. medija) komplet sa izolacijom debljine 12 mm kao Armaflex komplet s čišćenjem i temeljnim naličem</t>
  </si>
  <si>
    <t>Sitni potrošni materijal potreban za montažu navedene opreme i cijevi komplet s nosačima i ovjesom</t>
  </si>
  <si>
    <t xml:space="preserve">Ličenje spiro kanala lakom otpornim na povišenu temperaturu komplet s čišćenjem cijevi te pripremom površine te temeljnim premazom, za kanale </t>
  </si>
  <si>
    <t>Puštanje u pogon, testiranje i podešavanje ventilacijskog sustava s opremom od strane ovlaštenog servisera</t>
  </si>
  <si>
    <t xml:space="preserve">Transport materijala i opreme na gradilište, te povrat alata sa gradilišta </t>
  </si>
  <si>
    <t xml:space="preserve">Probni pogon postrojenja u trajanju od 24 sata  i dovođenje postrojenja u radno stanje uz pismeni izvještaj o postignutim parametrima. </t>
  </si>
  <si>
    <t>Troškove energenata snosi Investitor</t>
  </si>
  <si>
    <t xml:space="preserve">Fino podešavanje i regulacija, te mjerenje ostvarenih količina uzduha uz pisani izvještaj o postignutim parametrima. </t>
  </si>
  <si>
    <t>Troškovi pogonske energije nisu uključeni.</t>
  </si>
  <si>
    <t>Pripremno završni radovi</t>
  </si>
  <si>
    <t>UKUPNO VENTILACIJA KUHINJE I BLAGOVAONICE:</t>
  </si>
  <si>
    <t>VENTILACIJA GARDEROBA I SANITARIJA</t>
  </si>
  <si>
    <t>Ventilacijski sustav s povratom topline za ventilaciju prostora garderoba, sanitarija i tuševa. Jedinica dolazi s integriranim električnim dogrijačem 3 kW, protusmjernim izmjenjivačem topline,  automatikom, filterima na tlaku i odsisu klase F5/M7, temp. senzorima i presostatima na filterima, te elektromotornim by-passom.  Debljina izolacije 50 mm. Uključena zaštita od smrzavanja izmjenjivača topline. Uređaj koristi niskošumne i energetski učinkovite EC motore. Stupanj toplinske efikasnosti izmjenjivača topline do 90%. U sklopu isporuke su montažne konzole i gumeni antivibranti. Uređaj je namijenjen za unutarnju podstropnu ugradnju, a moguće ga je pomoću MB-Gateway spojiti na sistem centralnog nadzora i upravljanja. Stavka uključuje sav spojni, brtveni i pričvrsni materijal. Proizvod kao Salda, tip RIS 1900 PE 3.0 EKO 3.0 ili odgovarajući, slijedećih tehničkih karakteristika:</t>
  </si>
  <si>
    <r>
      <t>-</t>
    </r>
    <r>
      <rPr>
        <sz val="7"/>
        <rFont val="Times New Roman"/>
        <family val="1"/>
        <charset val="238"/>
      </rPr>
      <t xml:space="preserve">          </t>
    </r>
    <r>
      <rPr>
        <sz val="10"/>
        <rFont val="Arial"/>
        <family val="2"/>
        <charset val="238"/>
      </rPr>
      <t>Protok zraka: 1500 m3/h,</t>
    </r>
  </si>
  <si>
    <r>
      <t>-</t>
    </r>
    <r>
      <rPr>
        <sz val="7"/>
        <rFont val="Times New Roman"/>
        <family val="1"/>
        <charset val="238"/>
      </rPr>
      <t xml:space="preserve">          </t>
    </r>
    <r>
      <rPr>
        <sz val="10"/>
        <rFont val="Arial"/>
        <family val="2"/>
        <charset val="238"/>
      </rPr>
      <t>Vanjski statički tlak: 200 Pa,</t>
    </r>
  </si>
  <si>
    <r>
      <t>-</t>
    </r>
    <r>
      <rPr>
        <sz val="7"/>
        <rFont val="Times New Roman"/>
        <family val="1"/>
        <charset val="238"/>
      </rPr>
      <t xml:space="preserve">          </t>
    </r>
    <r>
      <rPr>
        <sz val="10"/>
        <rFont val="Arial"/>
        <family val="2"/>
        <charset val="238"/>
      </rPr>
      <t>El. snaga ventilatora: 0,485/0,88 kW, ~1, 230V,</t>
    </r>
  </si>
  <si>
    <r>
      <t>-</t>
    </r>
    <r>
      <rPr>
        <sz val="7"/>
        <rFont val="Times New Roman"/>
        <family val="1"/>
        <charset val="238"/>
      </rPr>
      <t xml:space="preserve">          </t>
    </r>
    <r>
      <rPr>
        <sz val="10"/>
        <rFont val="Arial"/>
        <family val="2"/>
        <charset val="238"/>
      </rPr>
      <t>El. snaga električnog dogrijača: 3 kW, ~1, 230V,</t>
    </r>
  </si>
  <si>
    <r>
      <t>-</t>
    </r>
    <r>
      <rPr>
        <sz val="7"/>
        <rFont val="Times New Roman"/>
        <family val="1"/>
        <charset val="238"/>
      </rPr>
      <t xml:space="preserve">          </t>
    </r>
    <r>
      <rPr>
        <sz val="10"/>
        <rFont val="Arial"/>
        <family val="2"/>
        <charset val="238"/>
      </rPr>
      <t>Stupanj temperaturne efikasnosti pri Tvanjskog zraka=-6˚C i Tunutarnjeg zraka=20˚C: ˃ 90%</t>
    </r>
  </si>
  <si>
    <r>
      <t>-</t>
    </r>
    <r>
      <rPr>
        <sz val="7"/>
        <rFont val="Times New Roman"/>
        <family val="1"/>
        <charset val="238"/>
      </rPr>
      <t xml:space="preserve">          </t>
    </r>
    <r>
      <rPr>
        <sz val="10"/>
        <rFont val="Arial"/>
        <family val="2"/>
        <charset val="238"/>
      </rPr>
      <t>Dimenzije:  1750x1955x400 mm,</t>
    </r>
  </si>
  <si>
    <r>
      <t>-</t>
    </r>
    <r>
      <rPr>
        <sz val="7"/>
        <rFont val="Times New Roman"/>
        <family val="1"/>
        <charset val="238"/>
      </rPr>
      <t xml:space="preserve">          </t>
    </r>
    <r>
      <rPr>
        <sz val="10"/>
        <rFont val="Arial"/>
        <family val="2"/>
        <charset val="238"/>
      </rPr>
      <t>Masa: 270 kg</t>
    </r>
  </si>
  <si>
    <r>
      <t>-</t>
    </r>
    <r>
      <rPr>
        <sz val="7"/>
        <rFont val="Times New Roman"/>
        <family val="1"/>
        <charset val="238"/>
      </rPr>
      <t xml:space="preserve">          </t>
    </r>
    <r>
      <rPr>
        <sz val="10"/>
        <rFont val="Arial"/>
        <family val="2"/>
        <charset val="238"/>
      </rPr>
      <t>Energetski razred: A</t>
    </r>
  </si>
  <si>
    <t>- prigušivač buke Salda SKS 700x400 (2 kom)</t>
  </si>
  <si>
    <t>-  regulator s mogučnošću regulacije i prikaza ubacivane temp. zraka u prostor, podešavanja brzine rada ventilatora (posebno odsisni, posebno tlačni), programskog sata (timer), s 13 m priključnog kabla, tip FLEX (1 kom),</t>
  </si>
  <si>
    <t>Odsisni aksijalni ventilator kao Helios ili odgovarajući za odsis zraka iz spremišta dvorane, dvobrzinski, sa niskim nivoom buke, kompl sa pričvrsnim materijalom, spojnim kanalom od čel. lima kućište ventilatora -  prolaz kroz zid kompl sa zaštitom mrežicom te samopodiznom žaluzijom komplet sa komandnim prekidačem ventilatora –  kompl sa spojnim kablovima</t>
  </si>
  <si>
    <t>Vz = 250 m3/h, dp = 60  Pa</t>
  </si>
  <si>
    <t>Izolacija kanala za otpadni i svježi zrak garderoba izolacijom debljine 13 mm sa parnom branom</t>
  </si>
  <si>
    <t>Cijevni ventilator  izrađen iz propilena za odsis sanitarija. Impeler izrađen također iz propilena . Motor dvobrzinski, s kugličnim ležajevima trajnosti 30.000 sati rada, nije potrebno održavati, stupanj zaštite motora IP 44. Ventilator se pali prekidačem za svijetlo. Proizvod Vortice Lineo 100 ili odgovarajući slijedećih tehničkih karakteristika:</t>
  </si>
  <si>
    <t>-          Protok zraka: 120 m3/h</t>
  </si>
  <si>
    <t>-          Pad tlaka: 60 Pa</t>
  </si>
  <si>
    <t>-          Napajanje: 230V, 1˜, 50 Hz,</t>
  </si>
  <si>
    <t>-          Snaga: 20/23 W</t>
  </si>
  <si>
    <t>-          Nivo zvučnog tlaka na 3m: 30,7/39 dB</t>
  </si>
  <si>
    <t>Uz ventilator se isporučuju:</t>
  </si>
  <si>
    <t>-          Elastični spojevi AP 100 (2 kom),</t>
  </si>
  <si>
    <t>-          Sampodizna zaklopka Vortice D 100,</t>
  </si>
  <si>
    <t>-          Timer za produljeni rad, Helios ZT</t>
  </si>
  <si>
    <t>Cijevni ventilator  izrađen iz propilena za odsis sanitarija. Impeler izrađen također iz propilena . Motor dvobrzinski, s kugličnim ležajevima trajnosti 30.000 sati rada, nije potrebno održavati, stupanj zaštite motora IP 44. Ventilator se pali prekidačem za svijetlo. Proizvod Vortice Lineo 125 ili odgovarajući slijedećih tehničkih karakteristika:</t>
  </si>
  <si>
    <t>-          Protok zraka: 220 m3/h</t>
  </si>
  <si>
    <t>-          Pad tlaka: 100 Pa</t>
  </si>
  <si>
    <t>-          Snaga: 25/33 W</t>
  </si>
  <si>
    <t>-          Elastični spojevi AP 125 (2 kom),</t>
  </si>
  <si>
    <t>-          Sampodizna zaklopka Vortice D 125,</t>
  </si>
  <si>
    <t>Cijevni ventilator  izrađen iz propilena za odsis sanitarija. Impeler izrađen također iz propilena . Motor dvobrzinski, s kugličnim ležajevima trajnosti 30.000 sati rada, nije potrebno održavati, stupanj zaštite motora IP 44. Ventilator se pali prekidačem za svijetlo. Proizvod Vortice Lineo 160 ili odgovarajući slijedećih tehničkih karakteristika:</t>
  </si>
  <si>
    <t>-          Protok zraka: 350 m3/h</t>
  </si>
  <si>
    <t>-          Pad tlaka: 200 Pa</t>
  </si>
  <si>
    <t>-          Snaga: 40/58 W</t>
  </si>
  <si>
    <t>-          Elastični spojevi AP 160 (2 kom),</t>
  </si>
  <si>
    <t>-          Sampodizna zaklopka Vortice D 160,</t>
  </si>
  <si>
    <t>ANK - 5 - 4 - A - H -248 -  dobava</t>
  </si>
  <si>
    <t>ANK - 5 - 4 - B - H -248 -  odsis</t>
  </si>
  <si>
    <t>Proizvod kao "KLIMAOPREMA" tip OAH-2L ili odgovarajuća</t>
  </si>
  <si>
    <t>OAH - 2L  625 x 225</t>
  </si>
  <si>
    <r>
      <t>Q = 675  m</t>
    </r>
    <r>
      <rPr>
        <vertAlign val="superscript"/>
        <sz val="10"/>
        <rFont val="Arial"/>
        <family val="2"/>
        <charset val="238"/>
      </rPr>
      <t>3</t>
    </r>
    <r>
      <rPr>
        <sz val="10"/>
        <rFont val="Arial"/>
        <family val="2"/>
        <charset val="238"/>
      </rPr>
      <t>/h</t>
    </r>
  </si>
  <si>
    <t>Protukišna rešetka iz aluminijskih profila , za ugradnju u zid s ugradbenom ramom , s mrežicom protiv glodavaca .</t>
  </si>
  <si>
    <t>Proizvod kao "KLIMAOPREMA" tip AFŽV ili odgovarajuća</t>
  </si>
  <si>
    <t xml:space="preserve">AFŽV 585 x 450 </t>
  </si>
  <si>
    <t xml:space="preserve">Zračni ventil za dobavu i odis zraka </t>
  </si>
  <si>
    <t>Proizvod kao "KLIMAOPREMA" ili odgovarajući</t>
  </si>
  <si>
    <t>ZOV 100</t>
  </si>
  <si>
    <t xml:space="preserve">Ventilacijska  rešetka, prikladna za ugradnju u vratno krilo, za prestrujavanje zraka između prostorija. Sastoji se od čeonog okvira s jednim redom nepomičnih, kutnih lamela, koje omogućuju neprovidnost Ugradnja preko vidljivog vijčanog pričvršćenja (upuštena rupa). </t>
  </si>
  <si>
    <t xml:space="preserve">Proizvod kao "KLIMAOPREMA" ili odgovarajući tip </t>
  </si>
  <si>
    <t>OAS-R 425X125</t>
  </si>
  <si>
    <t>Izoliraju se ventilacijski kanali za dovod svježeg zraka odvod otpadnog zraka.</t>
  </si>
  <si>
    <t>Ø100 mm</t>
  </si>
  <si>
    <t>Ø140 mm</t>
  </si>
  <si>
    <t>Ø160 mm</t>
  </si>
  <si>
    <t>Ø350 mm</t>
  </si>
  <si>
    <t>UKUPNO VENTILACIJA GARDEROBA I SANITARIJA:</t>
  </si>
  <si>
    <t>RASHLADNI UREĐAJ - PRIPREMA RASHLADNOG MEDIJA - DVORANA</t>
  </si>
  <si>
    <t>Rashladnik vode - hladna voda - dvorana</t>
  </si>
  <si>
    <t>Proizvod Daikin EWAT085G-SLA1 ili odgovarajući</t>
  </si>
  <si>
    <t>Proizvod Daikin EWAT085B-SLA1</t>
  </si>
  <si>
    <t>Qh ukupno = 80,92 kW</t>
  </si>
  <si>
    <t>Priključna snaga: N ukupno = 31,71 kW</t>
  </si>
  <si>
    <t>Učinkovitost: EER = 2,552</t>
  </si>
  <si>
    <t>Sezonska učinkovitost: ESEER = 3,970</t>
  </si>
  <si>
    <t>Pad tlaka na izmjenjivaču: 27,4 kPa</t>
  </si>
  <si>
    <t>Broj ventilatora: 4</t>
  </si>
  <si>
    <t>Količina radne tvari: 10 kg</t>
  </si>
  <si>
    <t>Dimenzije uređaja: 2.120 x 1.204 mm</t>
  </si>
  <si>
    <t>Masa uređaja (prazan): 689 kg.</t>
  </si>
  <si>
    <t>Masa uređaja (u pogonu): 696 kg</t>
  </si>
  <si>
    <t>Nivo zvučnog tlaka: 66,3 dB(A) na udaljenosti 1 m od uređaja</t>
  </si>
  <si>
    <t>cca 350 l</t>
  </si>
  <si>
    <t>UKUPNO - RASHLADNI UREĐAJ - PRIPREMA RASHLADNOG MEDIJA - DVORANA</t>
  </si>
  <si>
    <t>PODNO GRIJANJE</t>
  </si>
  <si>
    <t>Dobava Comfort Pipe PLUS. PE-Xa cijev s EVOH (etilen vinil alkohol) slojem za difuziju kisika, s dodatnim vanjskim zaštitnim slojem bijele boje s dvije plave crte. Sukladno EN ISO 15875 “Sustavi plastičnih cijevi za instalaciju tople i hladne vode - umreženi polietilen” te ispunjava potrebu zaštite od difuzije kisika prema DIN 4726. Ove cijevi za podno grijanje i hlađenje odgovaraju Uponor Q&amp;E i kompresijskim fitinzima. Klasa primjene 4+5/ 6 bar Maksimalna predviđena temperatura 90°C Temperatura zastoja: 100°C
Predviđeni tlak 6/10 bar pri 90°C/70°C
Klasa zaštite: E sukladno DIN EN 13501-1</t>
  </si>
  <si>
    <t>Proizvod kao: UPONOR, Finska ili odgovarajući</t>
  </si>
  <si>
    <t>Tip: Uponor Comfort Pipe PLUS 16x2,0 640m</t>
  </si>
  <si>
    <t>Dobava sistemske ploče Tecto ND 30-2 za prihvat cijevi 14-17 mm, služi i kao toplinska i zvučna izolacija. Proizvedena od ekspandiranog polistirena, pokrivena crnom polistirenskom folijom prema DIN EN 13163. Klasa materijala B2 prema Din 4102. Ne sadrži CFC. Odobrena za pokretno opterećenje do 5kN/m2. Otpor prolazu topline 0,275 m2K/W. Razmak cijevi u cm: 10, 15, 20, 25, 30.
Dimenzije: 1,45 m x 0,85 m
Ukupna visina sistemske ploče: 52 mm</t>
  </si>
  <si>
    <t>Proizvod kao: UPONOR, Finska ili odgovarajuća</t>
  </si>
  <si>
    <t xml:space="preserve">Tip: Uponor Tecto sistemska ploča EPS DES 30-2mm 14-17mm 1450x850mm </t>
  </si>
  <si>
    <t>Dobava dvostrukog držača, folije. Traka folije s dva reda izdanaka za međusobnu vezu dvije susjedne sistemske ploče Tecto ND 11 ili ND 30-2. Materijal:
crna polistirenska folija. Klasa materijala B2 prema Din 4102. Ne sadrži CFC.</t>
  </si>
  <si>
    <t>Tip:Uponor Tecto Dvostruku držač, folija 1,4m 100mm</t>
  </si>
  <si>
    <t>Dobava rubne dilatacione trake u skladu s DIN 18560 izrađena iz polietilena sa samoljepivom pozadinom i samoljepivom
PE-folijom s prednje strane za osiguranje brtvljenja između rubne trake i toplinske izolacije; ne sadrži CFC, duljina trake u
roli 50m, visina 150 a debljina 10mm.</t>
  </si>
  <si>
    <t>Tip: Uponor Multi Rubna traka s folijom PE 50m 150x10mm</t>
  </si>
  <si>
    <t>Dobava elementa samoljepljivog profila izrađenog od PP s trakom dilatacijske polietilenske pjene, debljine 10 mm, služi za pouzdano odvajanje dijelova estriha (npr. kod vrata) i za apsorpciju ekspanzije estriha.
Za dilatacijske zglobove sukladno DIN 18560-2.
Visina: 100 mm
Debljina materijala: 10 mm
Dužina 1.8 m</t>
  </si>
  <si>
    <t>Tip: Uponor Multi zajednički profil
1800x100x10mm</t>
  </si>
  <si>
    <t>Dobava aditiva za estrih na cementnoj osnovi, homogenizira
i poboljšava kvalitetu materijala i time povećava toplinsku provodljivost poda. Potrošnja aditiva pri debljini od 70mm je
otprilike 0,2 l/m². Vrijeme  sazrijevanja estriha je 21 dan.</t>
  </si>
  <si>
    <t>Tip: Uponor Multi dodatak estrihu
VD 450 20L</t>
  </si>
  <si>
    <t>litara</t>
  </si>
  <si>
    <t>Dobava razdjelnika/sabirnika. Komplet se sastoji od razdjeljivača i sakupljača napravljenih od poliamida ojačanog staklenim vlaknima. Spojne točke
krugova su 3/4“ m.n. - euro-konus kompatibilno s Uponor steznim cijevnim adapterima. Međusobni razmak spojeva je 50 mm. Potreban broj priključaka dobiva se spajanjem segmanata sa 1, 3, 4, ili 6 krugova.
Na sakupljaču se nalaze spojevi za montažu Uponor termopogona, a na razdjeljivaču su na ventilima dograđeni nastavci s inspekcijskim prozorima za indikaciju protoka sa skalom od 0-4l/min za podešavanje protoka u svrhu balansiranja krugova. Isporučuje se bez fitinga za prihvat PEXa cijevi. Maksimalna radna temperatura: 70°C; maksimalni radni tlak 6 bar.</t>
  </si>
  <si>
    <t>Tip:Uponor Vario PLUS Indikator protoka razdjelnika FM 1X 3/4 Euro</t>
  </si>
  <si>
    <t>Tip: Uponor Vario PLUS Indikator protoka razdjelnika FM 4X 3/4 Euro</t>
  </si>
  <si>
    <t>Dobava ugradbenog zidnog ormarića. Za ugradnju Uponor elemenata: razdjeljivača, automatike i pumpno-regulacionog seta. Uključene tračnice i pribor za fiksiranje elemenata. Izrađeno od pocinčanog čeličnog lima. Vidljivi dijelovi presvučeni prašnastom bijelom bojom (RAL 9010).
Širina (s okvirom): 555-950 mm
Dubina: 120 - 180 mm
Visina: 820 - 910 mm</t>
  </si>
  <si>
    <t>Tip:Uponor Vario Ugradbeni zidni ormarić PT 715x123mm</t>
  </si>
  <si>
    <t>Tip:Uponor Vario Ugradbeni zidni ormarić PT 952x123mm</t>
  </si>
  <si>
    <t>Dobava seta za razdjelnik. Za Uponor Vario Plus razdjelnik, uključujući nosače, plosnate vijčane spojeve sa zakretnom maticom, indikatore temperature polaza/povrata, završne elemente s odzračnim pipcima za zrak, slavinom za punjenje i pražnjenje i premosnicom.</t>
  </si>
  <si>
    <t>Tip:Uponor Vario PLUS Set za razdjelnik K1</t>
  </si>
  <si>
    <t>Dobava balansirajućeg ventila. Za hidrauličko balansiranje i zatvaranje Uponor Vario Plus razdjelnika, sastoji se od:
- G 1/Rp ventil kontrole ulaza za hidrauličko balansiranje i zatvaranje razdjelnika, uključujući okretnu ručicu i prikaz
postavki/završna kvs vrijednost: 5.4 m³/h
- G 1/Rp povratni ventil za zatvaranje razdjelnika, uključujući okretnu ručicu i ekran za zatvaranje; prilagodljiv Uponor
termopogonima plastičnih razdjelnika.
kvs vrijednost: 6.4 m³/h
Zajedno s Uponor termopogonima plastičnih razdjelnika, kvs vrijednost iznosi 4.8 m³/h. Povratni ventil može služiti u svrhu zonske regulacija temperature.
Materijal: kućište od mesinga, okretna ručica od poliamida
Maksimalni testni tlak: 10 bar (voda)</t>
  </si>
  <si>
    <t>Tip:Uponor slavine za plastični razdjeljivač 1" m.n./1" ž.n.</t>
  </si>
  <si>
    <t>Dobava kutnih spojnica. Za spajanje polaznih/povratnih cijevi na Uponor Vario Plus razdjelnik odozdo.
Materijal izrade poliamid ojačan staklenom vunom.
Maksimalna radna temperatura: 60˚C;
maksimalni radni pritisak: 6 bar.</t>
  </si>
  <si>
    <t>Proizvod kao: UPONOR, Finska</t>
  </si>
  <si>
    <t>Tip:Uponor Vario PLUS Kutnaspojnica
122/42</t>
  </si>
  <si>
    <t xml:space="preserve">Dobava eurokonus steznog adaptera 16x2.0x3/4 </t>
  </si>
  <si>
    <t>Tip: Uponor Vario eurokonus stezni adapter PE-Xa 16x2.0x3/4</t>
  </si>
  <si>
    <t>Dobava pocinčanog kutnog držača. Za prihvat elastičnih cijevi u području razdjeljivača. Proizvedeno iz pocinčanog čelika.</t>
  </si>
  <si>
    <t>Tip:Uponor Multi pocinčani kutni držač -16</t>
  </si>
  <si>
    <t xml:space="preserve">DN 15 </t>
  </si>
  <si>
    <t>Cijevi za razvod medija izrađene od bakra komplet sa koljenima, prijelaznim i fazonskim komadima, s toplinskom  izolacijom debljine 13 mm.</t>
  </si>
  <si>
    <t>UKUPNO PODNO GRIJANJE:</t>
  </si>
  <si>
    <t>GRIJANJE I VENTILACIJA SPORTSKA DVORANE</t>
  </si>
  <si>
    <t>RoofVent® RHC-6CC-RX/ST D1 proizvod HOVAL ili odgovarajući</t>
  </si>
  <si>
    <t>Jedinica za dovod i odvod zraka s povratom topline za grijanje i hlađenje visokih prostora u 4-cijevnom sustavu.</t>
  </si>
  <si>
    <t>Jedinica se sastoji od sljedećih komponenti:</t>
  </si>
  <si>
    <t>- Krovna jedinica s povratom topline</t>
  </si>
  <si>
    <t>- Potkrovna jedinica:</t>
  </si>
  <si>
    <t xml:space="preserve">  -- Priključni modul</t>
  </si>
  <si>
    <t xml:space="preserve">  -- Sekcija grijanja</t>
  </si>
  <si>
    <t xml:space="preserve">  -- Sekcija hlađenja</t>
  </si>
  <si>
    <t xml:space="preserve">  -- Air-Injector</t>
  </si>
  <si>
    <t>- Komponente za kontrolu</t>
  </si>
  <si>
    <t>- Opcijske komponente</t>
  </si>
  <si>
    <t>RoofVent® RHC jedinica je u skladu sa svim zahtjevima Direktive o ekološkom dizajnu 2009/125/EC koja se odnosi na ekološki prihvatljivu izvedbu sustava za ventilaciju. One su dio sustava „nestambenih ventilacijskih jedinica” (NRVU) i „dvosmjernih ventilacijskih jedinica” (BVU).</t>
  </si>
  <si>
    <t>----- Krovna jedinica s povratom topline -----</t>
  </si>
  <si>
    <t>Samonosivo kućište, izrađeno od aluminija (izvana) i alu-cink lima i aluminija (iznutra):</t>
  </si>
  <si>
    <t>- Zaštićena od atmosferskih utjecaja, otporna na koroziju, otporna na udarce, zrakotijesna</t>
  </si>
  <si>
    <t>- Niska zapaljivost, dvostruka oplata, bez toplinskih mostova, s visokoučinkovitom izolacijom izrađenom od poliuretana na bazi zatvorenih ćelija</t>
  </si>
  <si>
    <t>- Higijenska i jednostavna za održavanje zbog glatkih unutarnjih površina i velikih pristupnih vrata s brtvenim materijalima otpornim na starenje koji ne sadrže silikon</t>
  </si>
  <si>
    <t>Krovna jedinica s povratom sadrži:</t>
  </si>
  <si>
    <t>Ventilatore dobavnog i otpadnog zraka:</t>
  </si>
  <si>
    <t>Izvedeni kao radijalni ventilatori bez potrebe za održavanjem s direktnim pogonom i visokoučinkovitim, EC-motorima, 3D oblikovanim elisama savinutima unatrag i slobodnim rotorom izrađenim od kompozitnog materijala visokih performansi; usisna mlaznica s optimiziranim protokom; kontinuirano varijabilna brzina; s aktivnim mjerenjem tlaka za kontinuiranu kontrolu volumnog protoka i/ili prilagodbu volumnog protoka na temelju zahtjeva; niska razina buke; s integriranom zaštitom od preopterećenja.</t>
  </si>
  <si>
    <t>Filter svježeg zraka:</t>
  </si>
  <si>
    <t>Izveden kao visokoučinkoviti, s kompaktnim elementima filtra, klasa F7 (ISO ePM1 55%), potpuno spaljiv, jednostavno se mijenja, uključujući diferencijalni preostat tlaka za nadzor prljavosti filtra.</t>
  </si>
  <si>
    <t>Filter odvedenog zraka:</t>
  </si>
  <si>
    <t>Izveden kao visokoučinkovit, s kompaktnim elementima filtra, klase M5 (ISO ePM10 65%), potpuno spaljiv, jednostavno se mijenja, uključujući diferencijalni preostat tlaka za nadzor prljavosti filtra.</t>
  </si>
  <si>
    <t>Pločasti izmjenjivač topline:</t>
  </si>
  <si>
    <t>Pločasti izmjenjivač topline unakrsnog protoka izrađen od visokokvalitetnog aluminija kao visokoučinkoviti, rekuperativni sustav povrata topline, certificiran od strane Euroventa, bez potrebe za održavanjem, bez pokretnih dijelova, sa sigurnosnim karakteristikama, higijenski bezopasan, bez unakrsne kontaminacije nečistoća i bez mirisa. Opremljen zaobilaznim vodom, recirkulacijskim zaobilaznim vodom, odvodom kondenzata sa sifonom za kondenzat prema krovu.Sljedeće su zaklopke postavljene na kućištu izmjenjivača:</t>
  </si>
  <si>
    <t>- Zaklopke svježeg zraka i zaobilaznog voda, svaka s motornim pogonom, za kontinuirano varijabilnu kontrolu povrata topline; s funkcijom zatvaranja putem povratne opruge.</t>
  </si>
  <si>
    <t>- Zaklopke odsisnog zraka i recirkulacije, prethodno spojeni sa zajedničkim pogonom, za upravljanje recirkulacijom i radom s miješanim zrakom; s funkcijom</t>
  </si>
  <si>
    <t>zatvaranja putem povratne opruge.</t>
  </si>
  <si>
    <t>Sve zaklopke odgovaraju klasi 2 brtvljenja, prema EN 1751.</t>
  </si>
  <si>
    <t xml:space="preserve">Otvori za pristup: </t>
  </si>
  <si>
    <t>- Pristupna vrata na strani svježeg zraka: veliki otvor za pristup s integriranom zaštitom od ptica i atmosferskih uvjeta, sa sustavom za brzo zaključavanje za jednostavan pristup filtru svježeg zraka u svrhu održavanja, pločastom izmjenjivaču topline kao i zaklopkama svježeg zraka i zaobilaznog voda.</t>
  </si>
  <si>
    <t>- Pristupna vrata otpadnog zraka: veliki otvor za pristup koji se može zaključati s integriranom zaštitom od ptica i atmosferskih uvjeta za jednostavan pristup filtru otpadnog zraka u svrhu održavanja.</t>
  </si>
  <si>
    <t>- Pristupna vrata za odsisni zrak,: veliki otvor za pristup, sa sustavom za brzo zaključavanje i teleskopskim držačem za jednostavan pristup filtru odsisnog zraka u svrhu održavanja, pločastim izmjenjivačem topline, sifonom kondenzata kao i zaklopkama odsisnog zraka i recirkulacije..</t>
  </si>
  <si>
    <t>- Pristupna vrata dobavnog zraka: veliki otvor za pristup koji se može zaključati, konfiguracija s teleskopskim držačem za jednostavan pristup ventilatorima dobavnog zraka, upravljačkom bloku i kanalu za sakupljanje kondenzata.</t>
  </si>
  <si>
    <t>Upravljački blok:</t>
  </si>
  <si>
    <t>Kompaktna izvedba na jednostavno dostupnoj montažnoj ploči, sadrži:</t>
  </si>
  <si>
    <t>- Kontroler jedinice kao dio TopTronic C sustava kontrole:</t>
  </si>
  <si>
    <t xml:space="preserve">  -- Potpuno ožičena s električnim komponentama krovne jedinice (ventilatori, izvršni motori, temperaturni osjetnici, nadzor filtera, diferencijalne tlačne sklopke)</t>
  </si>
  <si>
    <t xml:space="preserve">  -- utičnice za priključenje kabela iz spojnog ormara priključnog modula</t>
  </si>
  <si>
    <t>- Sekcija visokog napona:</t>
  </si>
  <si>
    <t xml:space="preserve">  -- Stezaljke glavnog napajanja</t>
  </si>
  <si>
    <t xml:space="preserve">  -- Reviziona sklopka </t>
  </si>
  <si>
    <t xml:space="preserve">  -- Tipka za zaustavljanje ventilatora tijekom zamjene filtera</t>
  </si>
  <si>
    <t>- Sekcija niskog napona:</t>
  </si>
  <si>
    <t xml:space="preserve">  -- Transformator za izvršne motore, osjetnike i kontroler jedinice</t>
  </si>
  <si>
    <t xml:space="preserve">  -- Mogućnost vanjskog odabira rada u nuždi</t>
  </si>
  <si>
    <t xml:space="preserve">  -- Vanjsko isključivanje</t>
  </si>
  <si>
    <t>- Napojna ploča s ostalim elektroničkim komponentama za upravljanje jedinicama (mjerenje diferencijalnog tlaka, osigurači za transformator, osigurači za niski napon, ...)</t>
  </si>
  <si>
    <t>----- Priključni modul -----</t>
  </si>
  <si>
    <t>Kućište izrađeno od alu-cink lima, zrakonepropusno, vatrootporno, higijensko i jednostavno za održavanje zbog glatke unutarnje površine i brtvenih materijala bez silikona, otpornih na starenje; opremljeno s rešetkom za odvedeni zrak i revizionim vratima za jednostavan pristup izmjenjivaču zbog održavanja. Priključni modul se sastoji od:</t>
  </si>
  <si>
    <t>- Upleteno ožičenje u zaštićeno u čvrstom metalnom kanalu, s utikačima spremnim za spoj na kontrolni blok krovne jedinice</t>
  </si>
  <si>
    <t>- Spojni ormar izrađen od galvaniziranog lima, s napajanjem i ožičenjem, opremljen poklopcem s vijcima i uvodnicama za kabele sa zaštitom od prskanja i potezanja; za spoj:</t>
  </si>
  <si>
    <t xml:space="preserve">  -- Napajanja</t>
  </si>
  <si>
    <t xml:space="preserve">  -- Zonskog busa</t>
  </si>
  <si>
    <t xml:space="preserve">  -- Svih osjetnika i izvršnih motora u potkrovnoj jedinici (utični spojevi): kontrolerom zaštite od smrzavanja, osjetnika temperature dobavnog zraka, izvršnim motorom Air-Injector-a</t>
  </si>
  <si>
    <t xml:space="preserve">  -- Perifernih komponenti (npr. miješajući ventili, pumpe, ...)</t>
  </si>
  <si>
    <t xml:space="preserve">  -- Opcijske komponente prema potrebi</t>
  </si>
  <si>
    <t>Priključni modul V1 / V2 / V3:</t>
  </si>
  <si>
    <t>Priključni moduli različitih dužina za prilagodbu prema situaciji na mjestu ugradnje.</t>
  </si>
  <si>
    <t>----- Sekcija grijanja -----</t>
  </si>
  <si>
    <t>Kućište izrađeno od alu-cink lima, zrakonepropusno, vatrootporno, higijensko i jednostavno za održavanje zbog glatke unutarnje površine i brtvenih materijala bez silikona otpornih na starenje. Sekcija grijanja sadrži:</t>
  </si>
  <si>
    <t>- Visokoučinkoviti izmjenjivač za grijanje koji se sastoji od bešavnih bakrenih cijevi s uprešanim, prilagođenim i profiliranim aluminijskim perima i sabirnicama od bakrenih cijevi; za spoj na dobavu tople ogrjevne vode</t>
  </si>
  <si>
    <t>- Kontroler zaštite od smrzavanja</t>
  </si>
  <si>
    <t>----- Sekcija hlađenja -----</t>
  </si>
  <si>
    <t>Kućište izrađeno od alu-cink lima, zrakonepropusno, vatrootporno, higijensko i jednostavno za održavanje zbog glatke unutarnje površine i brtvenih materijala bez silikona, otpornih na starenje. Sekcija grijanja/hlađenja sadrži:</t>
  </si>
  <si>
    <t>- Visokoučinkoviti izmjenjivač za grijanje/hlađenje koji se sastoji od bešavnih bakrenih cijevi s uprešanim, prilagođenim i profiliranim aluminijskim perima i sabirnicama od bakrenih cijevi; za spoj na dobavu tople potrošne i hladne vode</t>
  </si>
  <si>
    <t>- Odvajač kondenzata sa sabirnim kanalom koji se može demontirati, izrađen od materijala otpornog na koroziju visoke kvalitete, sa silaznim nagibom na svim stranama za brzo odvođenje</t>
  </si>
  <si>
    <t>- Hvatač kondenzata za spoj na odvod kondenzata (isporučeno)</t>
  </si>
  <si>
    <t>----- Air-Injector -----</t>
  </si>
  <si>
    <t>1 Air-Injector:</t>
  </si>
  <si>
    <t>Kućište izrađeno od alu-cink lima, zrakonepropusno, vatrootporno, higijensko i jednostavno za održavanje zbog glatke unutarnje površine i brtvenih materijala bez silikona, otpornih na starenje, uz:</t>
  </si>
  <si>
    <t>- Vrtložni distributor zraka s koncentričnom izlaznom mlaznicom, podesivim lopaticama i integriranim pokrovom za apsorpciju zvuka</t>
  </si>
  <si>
    <t>- Izvršni motor za kontinuirano promjenjivo podešavanje distribucije zraka od vertikalnog do horizontalnog bez pojave propuha u hali prilikom promjene radnih uvjeta</t>
  </si>
  <si>
    <t>- Osjetnik temperature dobavnog zraka</t>
  </si>
  <si>
    <t>Opcije</t>
  </si>
  <si>
    <t>Prigušivači dobavnog i odsisnog zraka:</t>
  </si>
  <si>
    <t xml:space="preserve">Prigušivač dobavnog zraka konfiguriran kao posebno ugrađena komponenta ispod krovne jedinice, s optimiziranim protokom kroz kulise za prigušivanje zvuka, s površinama koje se lako čiste i otporne su na abraziju, nezapaljive, higijenski čiste s visokokvalitetnim pokrovom od staklenog filamenta za smanjenje emisija zvuka u prostoriji, prigušivač odsisnog zraka konfiguriran kao zvučna izolacija priključnog modula, gubitak zbog unosa dobavnog / odsisnog zraka </t>
  </si>
  <si>
    <t>Miješajući ventil:</t>
  </si>
  <si>
    <t>Miješajući ventil s modulacijskim rotacionim pogonom, veličine koja odgovara izmjenjivaču u jedinici.</t>
  </si>
  <si>
    <t>Utičnica:</t>
  </si>
  <si>
    <t>Utičnica za 230 V ugrađena u upravljački blok za jednostavno napajanje vanjskih, električnih jedinica.</t>
  </si>
  <si>
    <t>TopVent® THCV-9CD/ST/D1 - CUM proizvod HOVAL ili odgovarajući</t>
  </si>
  <si>
    <t>Recirkulacijska jedinica za grijanje i hlađenje visokih prostora u 4-cijevnom sustavu</t>
  </si>
  <si>
    <t>Kućište izrađeno od nehrđajućeg alu-cink lima, izoliranog s unutrašnje strane, standardno opremljeno s 4 ovjesna vijka veličine M10 sa šesterokutnim maticama i podlošcima za montažu ispod stropa.</t>
  </si>
  <si>
    <t>Izmjenjivač topline za grijanje i hlađenje od bakrenih cijevi i aluminijskih lamela, razdjelnici i distributor izrađeni od čelika, integriran odvajač kondenzata sa spojem za ispust.</t>
  </si>
  <si>
    <t>Ventilatorska jedinica sastoji se od radijalnog ventilatora s direktnim pogonom bez potrebe za održavanjem, s visokoučinkovitim EC motorom i slobodno rotirajućim ventilatorskim kolom izrađenim od visokoučinkovitog kompozitnog materijala s unazad zakrivljenim, 3D oblikovanim lopaticama.</t>
  </si>
  <si>
    <t>Vrtložni distributor zraka s izlaznom mlaznicom, 12 podesivih usmjernih lopatica, pokrovom za prigušenje buke i osjetnikom temperature dobavnog zraka, uključujući motorni pogon za automatsko podešavanje smjera istrujavanja zraka od vertikalnog ka horizontalnom.</t>
  </si>
  <si>
    <t>Kit za krovnu instalaciju u CUM izvedbi:</t>
  </si>
  <si>
    <t>Za instalaciju jedinice na krov, sastoji se od:</t>
  </si>
  <si>
    <t>Recirkulacijskog krovnog kučišta ( sa servisnim vratima)</t>
  </si>
  <si>
    <t>Krovnog okvira</t>
  </si>
  <si>
    <t>Tanko kućište filtera:</t>
  </si>
  <si>
    <t>S 4 naborana filtera klase G4 (ISO coarse 60%) i diferencijalnom tlačnom sklopkom za nadzor filtera</t>
  </si>
  <si>
    <t>Električni spoj u TopTronic® C izvedbi:</t>
  </si>
  <si>
    <t>Kontrolni ormar pričvršćen na boku kućišta jedinice kao dio TopTronic® C sustava kontrole s:</t>
  </si>
  <si>
    <t>- Glavnom sklopkom</t>
  </si>
  <si>
    <t>- Napojnom pločom sa sljedećim komponentama:</t>
  </si>
  <si>
    <t xml:space="preserve">  --  Kontroler za jedinicu</t>
  </si>
  <si>
    <t xml:space="preserve">  --  Osigurač za elektroniku</t>
  </si>
  <si>
    <t xml:space="preserve">  --  Transformator</t>
  </si>
  <si>
    <t xml:space="preserve">  --  Spojne stezaljke</t>
  </si>
  <si>
    <t>Svi osjetnici i pogoni u jedinici su u potpunosti ožičeni.</t>
  </si>
  <si>
    <t>TopTronic® C sustav kontrole</t>
  </si>
  <si>
    <t>Slobodno konfigurirajući zonski kontrolni sustav za upravljanje decentraliziranim Hovalovim unutarnjim klimatizacijskim sustavima s optimiziranom uporabom energije, tvornički pripremljen, prikladan je za upravljanje</t>
  </si>
  <si>
    <t>cjelokupnim sustavima na temelju zahtjeva, a oni mogu sadržavati do 64 kontrolne zone, od kojih svaka ima do 15 jedinica za dovod i odvod zraka ili jedinica za dovod zraka te dodatno 10 jedinica za recirkulaciju.</t>
  </si>
  <si>
    <t>Struktura sustava:</t>
  </si>
  <si>
    <t>- Kontroler za jedinicu: ugrađen u svaku pojedinu jedinicu.</t>
  </si>
  <si>
    <t>- Zonski bus (Modbus): za serijski spoj svih kontrolera za jedinicu u pojedinoj kontrolnoj zoni sa zonskim kontrolerom; s pouzdanim bus protokolom preko oklopljenog bus kabela (bus kabel nije u opsegu Hoval isporuke)</t>
  </si>
  <si>
    <t>- Zonski kontrolni ormar:</t>
  </si>
  <si>
    <t xml:space="preserve">  -- Terminal operatora sustava </t>
  </si>
  <si>
    <t xml:space="preserve">  -- Osjetnik temperature svježeg zraka</t>
  </si>
  <si>
    <t xml:space="preserve">  -- Zonski kontroleri i osjetnici temperature u prostoru</t>
  </si>
  <si>
    <t xml:space="preserve">  -- Sve komponente za mrežno napajanje i zaštitu</t>
  </si>
  <si>
    <t>- Sistemski bus (Ethernet): za međusobni spoj svih zonskih kontrolera, kao i na terminal operatora sustava (bus kabel nije u opsegu Hoval isporuke)</t>
  </si>
  <si>
    <t>Upravljački uređaji:</t>
  </si>
  <si>
    <t>- TopTronic® C-ST kao terminal operatora sustava: panel osjetljiv na dodir za vizualizaciju i kontrolu preko web pretraživača preko HTML sučelja, uključujući softver za LAN pristup</t>
  </si>
  <si>
    <t>- TopTronic® C-ZT kao terminal operatora zone: za jednostavno upravljanje zonom (opcija)</t>
  </si>
  <si>
    <t>- Sklopka za ručni odabir načina rada (opcija)</t>
  </si>
  <si>
    <t>- Tipka za ručni odabir načina rada (opcija)</t>
  </si>
  <si>
    <t>- Upravljanje jedinicama preko centralnog nadzornog sustava preko standardnih sučelja (opcija):</t>
  </si>
  <si>
    <t xml:space="preserve">  -- BACnet</t>
  </si>
  <si>
    <t xml:space="preserve">  -- Modbus IP</t>
  </si>
  <si>
    <t xml:space="preserve">  -- Modbus RTU</t>
  </si>
  <si>
    <t>Kontrolne funkcije:</t>
  </si>
  <si>
    <t>- Regulacija temperature dobavnog zraka korištenjem kaskadne kontrole za dobavu zraka preko sekvencijalne regulacije povrata topline i izmjenjivača topline (ovisno o tipu jedinice)</t>
  </si>
  <si>
    <t>- Regulacija kvalitete zraka u prostoriji prema zahtjevu volumnog protoka dobavnog i odvedenog zraka, unutar granica minimuma i maksimuma (za jedinice dobave i odvoda zraka, opcija)</t>
  </si>
  <si>
    <t>- Regulacija jedinice uključujući distribuciju zraka prema postavkama zonskog kontrolera</t>
  </si>
  <si>
    <t>Alarmi, zaštita</t>
  </si>
  <si>
    <t>- Centralno rukovanje alarmima s registracijom svih alarma (vrijeme pojave, prioritet, status) u listi alarma i memoriji za zadnjih 50 alarma; prosljeđivanje preko e-maila može biti podešeno u parametrima.</t>
  </si>
  <si>
    <t>- Ako se pojavi greška u komunikaciji, elementima na BUS liniji, sustavima osjetnika ili dobavnom mediju, svaki dio sustava prenosi se u zaštitni model načina rada.</t>
  </si>
  <si>
    <t>- Kontrola zaštite od smrzavanja jedinica, aktivacija zaštitnih funkcija za sprječavanje smrzavanja izmjenjivača (za jedinice za dovod zraka, kao i jedinice za dovod i odvod zraka)</t>
  </si>
  <si>
    <t>- Mod održavanja, implementiran u jedinicu, sadrži algoritam za testiranje podatkovnih točaka i alarma, što jamči visoku pouzdanost.</t>
  </si>
  <si>
    <t>Opcije za zonski kontrolni panel:</t>
  </si>
  <si>
    <t>- Izvedba za grijanje (RH, RC, RHC)</t>
  </si>
  <si>
    <t>- Izvedba za hlađenje (RC, RHC)</t>
  </si>
  <si>
    <t>- Prekidač za hlađenje (RC, RHC)</t>
  </si>
  <si>
    <t>- Utičnica</t>
  </si>
  <si>
    <t>- Dodatni osjetnici temperature prostorije</t>
  </si>
  <si>
    <t>- Kombinirani osjetnik za kvalitetu zraka, temperaturu i     vlažnost zraka</t>
  </si>
  <si>
    <t>- Napajanje za ventilacijsku jedinicu</t>
  </si>
  <si>
    <t>- Sigurnosni relej</t>
  </si>
  <si>
    <t>- Regulacija distributivne pumpe(pumpi), s napajanjem (RH, RC,   RHC)</t>
  </si>
  <si>
    <t>Crne čelične cijevi prema HRN C.B5.240 komplet s cijevnim koljenima (dovod ogrijevnog medija)</t>
  </si>
  <si>
    <t>Crne čelične bešavne cijevi komplet sa cijevnim koljenima (razvod rashladnog medija) komplet sa izolacijom 13 mm sa parnom branom za hladne vodove, te čišćenjem i temeljnim ličenjem sve u izolaciji od al lima debljine 0,55 mm sa brtvljenim spojevima</t>
  </si>
  <si>
    <t>Izolacija cijevi mineralnom vunom debljine 30 mm u oblozi od al.lima debljine 0,55 mm komplet sa čišćenjem cijevi te dvostrukim temeljnim premazom</t>
  </si>
  <si>
    <t>- uokvireno i postavljeno na zid</t>
  </si>
  <si>
    <t>UKUPNO GRIJANJE I VENTILACIJA SPORTSKA DVORANE:</t>
  </si>
  <si>
    <t>PDV 25%:</t>
  </si>
  <si>
    <t>- potvrdu narudžbe prije definitivne isporuke specificirane opreme izvođač radova dužan je potvrditi kod projektanta</t>
  </si>
  <si>
    <t>- izmjena pojedinih dijelova predviđene opreme bez prethodne pismene suglasnosti projektanta isključuje odgovornost projektanta za predviđenu funkcionalnost instalacije</t>
  </si>
  <si>
    <t>- svi ponuđaći dužni su kompletan opseg vlastite isporuke uskladiti sa traženom kompletnom funkcijom uvažavajući predviđene i tražene parametre rada instalacije uz pismeno potvrđene garancije. Eventualna potrebno razrađivanje, usklađenja i sl. u opsegu se dotične isporuke a sve pripadajuče troškove snosi ponuđač.</t>
  </si>
  <si>
    <t>- ovom specifikacijom nisu obuhvaćeni elektrotehnički, vodoinstalaterski i kanalizacijski radovi vezani uz funkcionalnost postrojenja obrađenog ovim projektom</t>
  </si>
  <si>
    <t>br. st.</t>
  </si>
  <si>
    <t>opis stavke</t>
  </si>
  <si>
    <t>jed. cijena</t>
  </si>
  <si>
    <t>uk. cijena</t>
  </si>
  <si>
    <t>1.0.</t>
  </si>
  <si>
    <t>VODOVOD I KANALIZACIJA - 0.00</t>
  </si>
  <si>
    <t>OKOLIŠ I PRIKLJUČCI</t>
  </si>
  <si>
    <r>
      <t xml:space="preserve">NAPOMENA: Sve stavke izvesti prema  nacrtima  i u dogovoru sa projektantom. </t>
    </r>
    <r>
      <rPr>
        <b/>
        <i/>
        <u/>
        <sz val="10"/>
        <rFont val="Arial"/>
        <family val="2"/>
        <charset val="238"/>
      </rPr>
      <t>Sva potrebna ispitivanja i atesti su obaveza izvođača.</t>
    </r>
    <r>
      <rPr>
        <b/>
        <i/>
        <sz val="10"/>
        <rFont val="Arial"/>
        <family val="2"/>
      </rPr>
      <t xml:space="preserve"> Provjera količina iz troškovnika je obaveza izvođača radova prije davanja ponude. </t>
    </r>
  </si>
  <si>
    <t xml:space="preserve">Cijene podrazumjevaju sve troškove  (materijal, rad, alati, strojevi, transporti, ispitivanja, dokaz kvalitete i režije).  </t>
  </si>
  <si>
    <t>VODOVOD</t>
  </si>
  <si>
    <t>građevinski radovi</t>
  </si>
  <si>
    <t xml:space="preserve">Iskop zemlje III. Kategorije za polaganje vodovodnih cijevi (van objekta). Iskop se vrši mješovitim putem (80% strojni, 20% ručni). Uz jediničnu cijenu potrebno je uračunati osiguranje od zarušavanja zemlje (razupiranje), te eventualno crpljenje podzemne ili oborinske vode. Širina rova je 0,80-1,50 m, a dubina cca 2,0 m. izbacivanje materijala uz rov na udaljenosti 1,0 m od ruba rova. Uz rub ostaviti bankinu od 80 cm radi komunikacije. Iskop za polaganje cijevi u m3
</t>
  </si>
  <si>
    <t>Vodovod van objekta</t>
  </si>
  <si>
    <t>Dobava i nasipavanje pijeska za
polaganje cijevi debljine 10 cm iznad cijevi sa izradom nivelete.</t>
  </si>
  <si>
    <t>Zatrpavanje rovova nakon polaganja
i ispitivanja cjevovoda na tlak.Zatrpavanje vršiti postepeno u slojevima od 30 cm sa nabijanjem i vlaženjem.</t>
  </si>
  <si>
    <t>Odvoz preostale zemlje na udaljenost od 10 km sa utovarom i istovarom te povećanje za cca 20 % zbog rastresenosti materijala.</t>
  </si>
  <si>
    <t>Bušenje potrebnih rupa i zidnih
usjeka u zidovima i ploči ukoliko
nisu ostavljene kod betoniranja i
zidanja te sva ostala građevinska
pripomoč.</t>
  </si>
  <si>
    <t>Iskop zemlje III. Kategorije za izradu VANJSKIH HIDRANATA, VODOMJERNOG OKNA i zasunskih okana hortikulture. Iskop se vrši mješovitim putem(80% strojni, 20% ručni). Uz jediničnu cijenu potrebno je uračunati osiguranje od zarušavanja zemlje (razupiranje), te eventualno crpljenje podzemne ili oborinske vode.</t>
  </si>
  <si>
    <t>monterski radovi</t>
  </si>
  <si>
    <r>
      <t>Dobava i montaža cijevi od polietilena visoke gustoće PE-100 (PEHD) debljih stijenki izrađene prema standardu DIN ili ONORM.(u kvaliteti ISO 9001-9002) za vanjski prsten hidrantske mreže(DN 5</t>
    </r>
    <r>
      <rPr>
        <b/>
        <sz val="10"/>
        <rFont val="Arial"/>
        <family val="2"/>
        <charset val="238"/>
      </rPr>
      <t xml:space="preserve">0), </t>
    </r>
    <r>
      <rPr>
        <sz val="10"/>
        <rFont val="Arial"/>
        <charset val="238"/>
      </rPr>
      <t>uključivo sav spojni,brtveni, pričvrsni i izolacijski materijal.</t>
    </r>
  </si>
  <si>
    <r>
      <t xml:space="preserve">Dobava i montaža cijevi od polietilena visoke gustoće PE-100 (PEHD) debljih stijenki izrađene prema standardu DIN ili ONORM.(u kvaliteti ISO 9001-9002) za navodnjavanje (DN </t>
    </r>
    <r>
      <rPr>
        <b/>
        <sz val="10"/>
        <rFont val="Arial"/>
        <family val="2"/>
        <charset val="238"/>
      </rPr>
      <t xml:space="preserve">50), </t>
    </r>
    <r>
      <rPr>
        <sz val="10"/>
        <rFont val="Arial"/>
        <charset val="238"/>
      </rPr>
      <t>uključivo sav spojni,brtveni, pričvrsni i izolacijski materijal.</t>
    </r>
  </si>
  <si>
    <t>Dobava i montaža lijevano-željeznih nadzemnih hidranata sa tri priključka (dva DN 65 i jedan DN lOO),komplet sa ugradenim ventilom za ispust, zapomim podzemnim ventilom, ključem za otvaranje, uključivo sav spojni i brtveni materijal sa fazonskim komadima,N komadom. Dubina ugradnje 1,25 m.(DIN 3222).KOMPLET ATESTIRANO I FUNKCIONALNO.DN 110</t>
  </si>
  <si>
    <t xml:space="preserve">Dobava i montaža samostojećeg hidrantskog
limenog ormarica u kojem se nalaze tlačne trevira cijevi DN 65 duzine 35 m i DN 100 dužine 3x15 m, hidrantski nastavak, ključ za otvaranje hidranta, ključ za spojnice A. B i C. Univerzalna mlaznica DN 100 i DN 65. te sav spojni i montažni materijal.
</t>
  </si>
  <si>
    <t xml:space="preserve">Dobava i ugradnja tipskog okruglog ventilskog okna iz polipropilena, sa ugrađenim kuglastim ventilom DN20, dim. (d)180 x (h)120 mm, tip Rain Bird VBA17186. Stavka uključuje dobavu i ugradnju spojnog kompleta za priključak na PEHD cijev 40mm.
</t>
  </si>
  <si>
    <t xml:space="preserve"> ili jednakovrijedni proizvod (__________________).</t>
  </si>
  <si>
    <t xml:space="preserve">Dobava i ugradnja  - Dvoslojni geotekstil s cijevi kap po kap, za podzemno navodnjavanje. Količina uključuje tehnološki dodatak 10%. NAVODNJAVANJE KAP PO KAP.
</t>
  </si>
  <si>
    <t xml:space="preserve">Dobava i ugradnja PE cijev 16x1,15mm - dvoslojna - smeđa. Navodnjavanje kap po kap.
</t>
  </si>
  <si>
    <t>Dobava i doprema cijevi iz polietilena PE100, 32x1,9mm, SDR17, 10 bara, za izvedbu razvoda instalacije za opskrbu rasprskivača, uključivo sav spojni materijal iz polipropilena PN10 za izvedbu cjevovoda, ogranaka i obujmičnih spojeva za rasprskivače i linije cijevi kap po kap.</t>
  </si>
  <si>
    <t>Dobava i doprema rasprskivača iz polipropilena PN10</t>
  </si>
  <si>
    <t>KANALIZACIJA</t>
  </si>
  <si>
    <t xml:space="preserve">Iskop rova u terenu III kategorije za izradu kanalizacijske mreže uključivo sa svim potrebnim razupiranjem i osiguranjem od zarušavanja. Eventualno crpljenje podzemnjh i atmosferskih voda. Dubina iskopa od 1 do cca 3 metara. Obavezan iskop sa oplatom da ne bi došlo do zaružavanja terena.
</t>
  </si>
  <si>
    <t xml:space="preserve">Dobava i nasipavanje pijeska za
polaganje cijevi debljine 10 cm iznad vrha cijevi sa izradom nivelete.                                                                </t>
  </si>
  <si>
    <t xml:space="preserve">Iskop za  revizijska okna, upojne bunare, separator, slivnike. Odvoz betona i viška zemlje na deponiju udaljenu max. 5000m. </t>
  </si>
  <si>
    <t>Cijevi kojima je nadsloj manji od 0,8 m moraju se obložiti slojem betona od 10 cm.</t>
  </si>
  <si>
    <t xml:space="preserve">Zatrpavanje rovova nakon polaganja i
ispitivanja cjevovoda na nepropusnost.
Zatrpavanje vršiti postepeno u slojevima
od 30 cm sa nabijanjem i vlaženjem.
</t>
  </si>
  <si>
    <t xml:space="preserve">Odvoz preostale zemlje na udaljenost
od 5 km sa utovarom i istovarom te
povećanje za cca 20% zbog rastresitosti
materijala.
</t>
  </si>
  <si>
    <t xml:space="preserve">Nabava, isporuka i ugradnja prefabriciranih PEHD okana segmentnog tipa orebrene vanjske strukture. Okna su unutarnjeg promjera min. 1000 mm u skladu s EN 476. Okna sastoje od baze okna, tijela okna, konusa, brtvi na spojevima segmenata, brtve na spoju konusa i betonskog prstena.
Baza okna ima dvostruko dno, odnosno mora imati ravno dno iznad kojega se nalazi hidraulički profil (kineta) te gazište s integriranim priključcima za glatke punostijene PEHD  cijevi.
Tijelo okna vanjske orebrene strukture mora imati integrirane stupaljke od nehrđajućeg materijala (min. razmak te širina stupaljke sukladno važećim normativima).
Konus profila suženja min 600 mm s orebrenom vanjskom strukturom mora imati integrirane stupaljke. Udaljenost prve/gornje stupaljke konusa do kote terena ne smije biti veća od 50 cm. Vrh konusa mora imati mogućnost prihvata vanjske brtve te imati unutarnu glatku površinu u zoni montaže vodotijesnog poklopca.Konus mora biti tako izveden da podnosi ispitna opterećenje od 300kN odnosno 120 kN sukladno zahtijevima norme EN476. Uključujući poklopac nosivosti nosivosti 400 KN.
</t>
  </si>
  <si>
    <t>Uključujući poklopac nosivosti nosivosti 400 KN.</t>
  </si>
  <si>
    <t>Nabava, doprema i montaža plinotjesnog atestiranog poklopca kao ACO TOPTEK GS UNIFACE, poklopca za šaht, iz pocinčanog čelika, vodo – plinotijesan, za ugradnju završne obloge poda po želji. Svjetli otvor poklopca 600×600mm, građevinskih dimenzija  761×761mm, ukupne visine 75 mm. Okvir i poklopac su izrađeni iz pocinčanog čelika. Razred opterećenja A15 postiže se ispunjavanjem betona  u poklopac do min 25mm od gornjeg ruba poklopca. Sa kompletom koji uključuje četiri spojna vijka, neoprensku brtvu i navojne ručke za otvaranje i podizanje poklopca</t>
  </si>
  <si>
    <t xml:space="preserve">Nabava, transport, raznošenje duž trase, ugradba prefabriciranih slivnika segmentnog tipa. Slivnik je unutarnjeg promjera 425 mm u skladu s EN 476. Slivnik se u osnovi sastoji od tri elementa : dna (čep), tijela (cijevnih natavaka) teIN-SITU priključka. 
Dno slivnika je izvedeno sa čepom od polipropilena. Tijelo slivnika unutarnjeg promjera 425 mm izrađeno je od dvostruko korugirane  PVC cijevi. Na tijelu slivnika izvodi se pomoću IN-SITU priključka, promjera 110 i 160 mm, na potrebnoj visini odvod na kanalsku mrežu. Svi brtveni elementi na spoju segmenata te na priključku cijevi sa slivnikom moraju biti izrađeni u skladu s EN 681-1.
Završni betonski prsten mora biti izrađen i montiran sukladno priloženom nacrtu. 
Svi segmenti moraju biti jednostavno spojivi (važi i za spajanje cijevi na slivnik) uz garanciju vodonepropusnosti, statičke stabilnosti te otpornosti na djelovanje uzgona. Zasipavanje iskopa oko slivnika te nabijanje zasipa treba obaviti u skladu s upustvima proizvođača u ovisnosti o karakteristikama tla i prisutnosti morske ili podzmene vode (slivnike do visine od 5m nije potrebno betonirati ako su montirana u skladu s upustvima). Obračun po komadu kompletno isporučenog slivnika, uključujući betonski prsten i kanalsku rešetku  nosivosti 400 KN.
</t>
  </si>
  <si>
    <t xml:space="preserve">Dobava i ugradnja SEPARATOR MASNOĆA: 
kao ACO LIPUMAX NS4 ST400 D400 G povišeni.Dobava i ugradnja separatora  masti biljnog i životinjskog porijekla iz armiranog betona (beton prema HRN EN 206-1, razreda čvrstoče C35/45, razreda izloženosti: XA3, XF4). Separator konstruiran, izrađen i testiran prema HRN EN 1825 nazivne veličine NS4. Separator treba imati integriranu taložnicu minimalne zapremnine 400 litara, minimalni kapacitet uskladištene izdvojene masti mora biti 160 lit dok sveukupni volumen ne smije biti veći od 800 lit.  Separator treba biti siguran od djelovanja sila uzgona do visine podzemne vode do uljeva u separator, interijer separatora  mora biti premazan višeslojnim zaštitnim epoksidnim premazom otpornim na masne kiseline. Unutarnji elementi separatora trebaju biti izrađeni iz PEHD-a (otpornost na masne kiseline). Pristup u separator mora biti u skladu s HRN EN 476. </t>
  </si>
  <si>
    <t xml:space="preserve">Dobava i ugradnja separatora lakih tekućina iz centrifugalo ljevanog polietilena. Separator mora biti konstruiran, izrađen i testiran prema HRN EN 858,  nazivne veličine NS3 (protoka 7,5l/s). Separator mora imati učinkovitosti izdvajanja lakih tekućina klase I - lakih tekućina u izlaznoj vodi do 5mg/l. Separator treba biti siguran od djelovanja sila uzgona do visine podzemne vode do poklopca separatora bez dodatnog betoniranja. Separator mora imati koalescentni filtar koji se treba moći višekratno koristiti, a za potrebe čišćenja i održavanja jednostavno izvaditi. Separator mora imati sigurnosni plovak tariran na spec. težinu lakih tekućina kao osiguranje od nekontroliranog odljeva istih iz separatora.  Unutarnji elementi separatora trebaju biti izrađeni iz PEHD-a. Pristup u separator treba biti u skladu s HRN EN 476. Separator treba imati Integriranu taložnicu zapremnine 300 litara. Sve kao ACO OLEOPATOR P NS3 ST300.          
</t>
  </si>
  <si>
    <t xml:space="preserve">Dobava i ugradnja biološkog pročistača tehnologijom kontinuirano aeriranog biološkog reaktora kapaciteta  od 48 do 96ES (ekvivalenata stanovnika) namijenjen za biološko pročišćavanje otpadnih sanitarnih voda. Uređaj treba biti konstruiran i proizveden u skladu s normom HRN EN 12566 te njegova učinkovitost mora zadovoljavati uvjete propisane spomenutom normom i  „Pravilnikom o graničim vrijednostima opsanih i drugih tvari u otpadnim vodama“ NN94/08.  Uređaj mora posjedovati: egalizacijsku komoru  (amortizacija vršnih hidrauličkih opterečenja i mehanički predtretman), komoru spremnika viška mulja, denitrifakcijsku komoru, komoru biološkog tretmana s aeracijom (aktivacija) i komoru završnog taloženja.
Uređaj mora biti opremljen mamut crpkama za snabdjevanje aktivacijskog spremnika otpadnom vodom, regulaciju koncentracije aktivnog mulja u aktivacijskom spremniku.
Nominalni kapacitet sustava treba biti 80ES a koji može osigurati zadovoljavajuču funkcionalnost i kvalitetu pročiščavanja u rasponu 48-96ES. Sustav treba biti isporučen u 2 samonosiva armirano betonska spremnika (prema HRN EN 206-1) razreda čvrstoče C35/45, razreda izloženosti: XA3, XF4 s unutarnjim troslojnim zaštitnim epoksidnim premazom koji osiguravaju ugradnju na povečanim dubinama bez dodatnih radova, čvrstoću i trajnosti sustava. </t>
  </si>
  <si>
    <t xml:space="preserve">Sustav treba biti siguran od djelovanja sila uzgona do visine podzemne vode do uljeva u uređaj. Uređaj ne smije zahtijevati dodatne građevinarske radove osim iskopa i pripreme nosive podloge.  Kriteriji za ocjenu jednakovrijednosti: NOMINALNI PODACI
Broj ES (ekvivalenta stanovnika): 48 - 96
Hidrauličko  opterećenje: 7,2 - 14,4 m3/dan
Biološko opterećenje BOD5: 2,88 - 5,76 kg/dan
Uljev / izljev: DN200
Promjer betonskih spremnika: 2,44m
Visina betonskih spremnika: 3,6m
Ukupna masa sustava (praznog): 32.000kg
Sveukupne minimalne dimenzije sustava: D×Š×V = 10×2,5×3,6m (visina ovisi o dubini doljeve cijevi)
Napajanje (puhala): 400V, 0,98kW, 50Hz, zaštita: IP 44            (____________________________________)  JEDNAKOVRIJEDAN PROIZVOD 
</t>
  </si>
  <si>
    <t>Dobava i montaža kanala za linijsku odvodnju oborinskih voda  po sistemu  ACO DRAIN  V100,klase opterećenja A15 – E600.Kanal se zbog specifičnog  V-presjeka odlikuje   većom brzinom otjecanja vode i boljim hidrauličkim  svojstvima. Kanal je izrađen iz polymerbetona  P građevinske visine 150 - 250 mm. Svjetla širina kanala   je 100 mm,građevinska širina 135 mm, građevinska dužina 100cm. Rubovi kanala ojačani su kutnikom od pocinčanog čelika debljine 4 mm koji služi kao dosjed za polaganje pokrovne rešetke.Kanalski elementi su izvedeni u pet građevinskih visina (kaskadni pad). Kanal se izvodi polaganjem na betonsku podlogu klase betona C25/30 debljine sloja 15 cm,a kanal je potrebno bočno založiti betonom. Gornji rub  rešetke se izvodi u razini 2-5 mm ispod kote gotove završne okolne površine . Sve sa priborom za montažu do potpune funkcionalnosti.</t>
  </si>
  <si>
    <t xml:space="preserve">Pokrovna rešetka je izrađena iz lijevanog  željeza za opterećenje D 400 (teški promet) sa sistemom bezvijčane ukrute DRAINLOCK.Rešetka je širine 123 mm,duljine 50 cm a upojne površine 371 cm²/m.       </t>
  </si>
  <si>
    <t>Dobava i montaža kanala za linijsku odvodnju oborinskih voda  po sistemu  ACO DRAIN  V100,klase opterećenja A15 – E600.Kanal se zbog specifičnog  V-presjeka odlikuje   većom brzinom otjecanja vode i boljim hidrauličkim  svojstvima. Kanal je izrađen iz polymerbetona  P građevinske visine 150 - 250 mm. Svjetla širina kanala   je 100 mm,građevinska širina 135 mm, građevinska dužina 100cm. Rubovi kanala ojačani su kutnikom od pocinčanog čelika debljine 4 mm koji služi kao dosjed za polaganje pokrovne rešetke.Kanalski elementi su izvedeni u pet građevinskih visina (kaskadni pad). Kanal se izvodi polaganjem na betonsku podlogu marke B25 debljine sloja 15 cm,a kanal je potrebno bočno založiti betonom. Gornji rub  rešetke se izvodi u razini 2-5 mm ispod kote gotove završne okolne površine . Sve sa priborom za montažu do potpune funkcionalnosti.</t>
  </si>
  <si>
    <t xml:space="preserve">ACO drain V100 pokrovna rešetka tip HEELGUARD, uzdužne prečke iz nehrđajućeg čelika, razred opterećenja A15. Građevinska širina 12,3 cm, građevinska duljina 100 cm.            </t>
  </si>
  <si>
    <t>Dobava materijala i izvedba armirano UPOJNOG BUNARA TIP 1 (r=145cm) dubine 300 cm od betonske konstrukcije. Debljina   AB vertikalnih stijenki i gornje ploče konstrukcija je 30 cm. Vertikalne AB stijene se izvode  u dvostranoj glatkoj oplati.  Gornja (stropna) ploča izvodi se u glatkoj oplati. Gornju plohu AB stropne ploče potrebno je izvesti zaglađenu i u nagibu 1-2% radi odvodnje oborinske vode sa površine. Izvedba u   glatkoj oplati, betonom C30/37 ,  sa sulfatnootpornim cementom. Zaštitni sloj betona do armature  5,5 cm radi agresivne sredine (prisutna geotermalna voda).Obračun po m3 ugrađenog betona i m2 ugrađene oplate, getekstila i batude (šljunka) za filtraciju.</t>
  </si>
  <si>
    <t xml:space="preserve">Ovom stavkom obuhvaćeno je: </t>
  </si>
  <si>
    <t>a) izvedba dna bunara</t>
  </si>
  <si>
    <t>isprani šljunak granulacije 4-8 cm</t>
  </si>
  <si>
    <r>
      <t>m</t>
    </r>
    <r>
      <rPr>
        <vertAlign val="superscript"/>
        <sz val="9"/>
        <rFont val="Arial"/>
        <family val="2"/>
        <charset val="238"/>
      </rPr>
      <t>3</t>
    </r>
  </si>
  <si>
    <t>geotekstil</t>
  </si>
  <si>
    <r>
      <t>m</t>
    </r>
    <r>
      <rPr>
        <vertAlign val="superscript"/>
        <sz val="9"/>
        <rFont val="Arial"/>
        <family val="2"/>
        <charset val="238"/>
      </rPr>
      <t>2</t>
    </r>
  </si>
  <si>
    <t xml:space="preserve">b) izvedba vertikalnih AB stijenki </t>
  </si>
  <si>
    <t xml:space="preserve"> - klasa betona C30/37</t>
  </si>
  <si>
    <t xml:space="preserve"> - dvostrana glatka oplata</t>
  </si>
  <si>
    <t>c) izvedba gornje (stropne) ploče</t>
  </si>
  <si>
    <t xml:space="preserve"> -  glatka oplata</t>
  </si>
  <si>
    <r>
      <t xml:space="preserve">Dobava, izrada, siječenje, savijanje, postava i vezivanje </t>
    </r>
    <r>
      <rPr>
        <b/>
        <sz val="9"/>
        <rFont val="Arial"/>
        <family val="2"/>
        <charset val="238"/>
      </rPr>
      <t>armature kvalitete B 500 A(B).</t>
    </r>
  </si>
  <si>
    <t xml:space="preserve">Sve izvesti prema statičkom računu i nacrtima savijanja armature. </t>
  </si>
  <si>
    <t>Obračun po t ugrađene armature.</t>
  </si>
  <si>
    <t xml:space="preserve"> a) B 500B</t>
  </si>
  <si>
    <t xml:space="preserve">Dobava i ugradnja tvrdih PVC kanalizacijskih cijevi klase  SN 8, cijevi su duljine 6 m. Cijevi se polažu na pješčanu posteljicu sukladno Europskoj normi 1401-3 te naputcima proizvođaća, te se spajaju uz pomoć integriranih spojnih elemenata. Cijev mora ležati na posteljici jednoliko cijelom dužinom.PVC kanalizacijske cijevi moraju udovoljiti Europskim normama EN 1401-1, EN 13476, EN 476, EN ISO 9967 i EN 9969.
Svojstva materijal za izradu cijevi moraju biti u skladu s EN 638, EN 728, ISO 1133, ISO 1183, ISO 12091, EN 763. 
Svi brtveni elementi moraju biti izrađeni u skladu s EN 681-1.
Zasipavanje iskopa te nabijanje zasipa treba obaviti u skladu s napucima proizvođača u ovisnosti o karakteristikama tla te prisutnosti podzmene vode.
</t>
  </si>
  <si>
    <t>DN 160</t>
  </si>
  <si>
    <t>DN 200</t>
  </si>
  <si>
    <t>DN 250</t>
  </si>
  <si>
    <t>REKAPITULACIJA     1.0</t>
  </si>
  <si>
    <t xml:space="preserve">SVEUKUPNO:     </t>
  </si>
  <si>
    <t>2.0.</t>
  </si>
  <si>
    <t>PROTUPOŽARNA ZAŠTITA OBJEKTA</t>
  </si>
  <si>
    <t>Bušenje potrebnih rupa i zidnih usjeka u zidovima i ploči ukoliko nisu ostavljene kod betoniranja i zidanja te sva ostala građevinska pripomoč.</t>
  </si>
  <si>
    <t>Dobava i montaža ZASUNA ZA PRIKLJUČAK DIJELOVA OBJEKTA NA VODOVODNU MREŽU</t>
  </si>
  <si>
    <t>DN 50 - unutarnja hidrantska mreža</t>
  </si>
  <si>
    <t xml:space="preserve">Dobava i montaža zidnih protupožamih hidrantskih ormarića sa ugrađenim ventilom DN 50, trevira crijevom i mlaznicom, storz spojnicom, uključivo sav spojni i brtveni materijal. </t>
  </si>
  <si>
    <t xml:space="preserve">Dobava i montaža pocinčanih tlačnih cijevi i fitinga. Pričvrščenje cijevi vršiti pomoću kuka i obujmica na razmacima od 2 m, te kod svakog ogranka. Nije dozvoljeno savijanje cijevi. Kompletan razvod cijevi potrebno je izolirati  izolacijskim materijalom kao Armaflex AC ili jednako vrijednim proizvodom (________________) cijevni tip izolacije 9mm uključujući traku za povezivanje , sve do potpune funkcionalnosti. Obavezno koristiti ljepilo kao Armaflex 520, a za vanjsku upotrebu zaštitu kao Armafinish 99 ili jednako vrijedne proizvode (_____________________________).
</t>
  </si>
  <si>
    <t>PC IZOLIRANO KOMPLET 50 mm</t>
  </si>
  <si>
    <r>
      <rPr>
        <b/>
        <u/>
        <sz val="10"/>
        <rFont val="Arial"/>
        <family val="2"/>
        <charset val="238"/>
      </rPr>
      <t xml:space="preserve">NAPOMENA :Profili manji od DN50 mm obavezno se  spajaju iznad AB ploče prikazane etaže, a na cijevima DN70 i većima koje prolaze kroz AB ploču prema spuštenom stropu niže etaže obavezno se ugrađuje protupožarna obujmica (obavezno sa važećim atestom u RH kao npr. Promat ili jednako vrijedan proizvod). Obujmica se ugrađuje uz donju plohu AB ploče prema nižoj etaži.                                  </t>
    </r>
    <r>
      <rPr>
        <sz val="10"/>
        <rFont val="Arial"/>
        <family val="2"/>
        <charset val="238"/>
      </rPr>
      <t xml:space="preserve">Dobava i montaža trake kao PROMASTOP®-UniCollar® zapakirana je s potrebnim dijelovima pribora i pričvrsnim sredstvima u stabilnu, kompaktnu kartonsku kutiju. Ukupna duljina obuhvatne trake iznosi 2,25 cm (150 članaka). Ovisno o vanjskome promjeru cijevi, obuhvatne trake mogu se po potrebi skraćivati. OBRAĆUNATI UKUPAN BROJ PRODORA PROSJEČNOG PROFILA 10 cm.                                                                   ili jednako vrijedan proizvod (______________) 
</t>
    </r>
  </si>
  <si>
    <t xml:space="preserve">RAZNI RADOVI - VODOVOD </t>
  </si>
  <si>
    <t xml:space="preserve">  - izvođač je u sklopu predaje objekta i priprema za tehnički pregled dužan izvesti sva funkcionalna ispitivanja, probe i ostale radnje koje su potrebne za pribavljanje svih potvrda, certifikata i dokaza o kvaliteti izvedenih radova i ugrađenim materijala.</t>
  </si>
  <si>
    <t>Ova stavka uključuje sve radnje potrebne za pribavljanje dokumenata koji su prema Zakonu potrebni za pozitivna mišljenja pri tehničkom pregledu objekta a direktno su povezani sa svime navedenom u ovom troškovniku radova.</t>
  </si>
  <si>
    <t>REKAPITULACIJA       2.0</t>
  </si>
  <si>
    <t>3.0.</t>
  </si>
  <si>
    <t>VODOVOD I KANALIZACIJA  OBJEKT</t>
  </si>
  <si>
    <t xml:space="preserve">NAPOMENA: Sve stavke izvesti prema  nacrtima  i u dogovoru sa projektantom. Sva potrebna ispitivanja i atesti su obaveza izvođača. Provjera količina iz troškovnika je obaveza izvođača radova prije davanja ponude. Cijene podrazumjevaju sve troškove  (materijal, rad, alati, strojevi, transporti, ispitivanja, dokaz kvalitete i režije).  </t>
  </si>
  <si>
    <t>DN 50 - hladna voda</t>
  </si>
  <si>
    <t>DN 50 - navodnjavanje</t>
  </si>
  <si>
    <t xml:space="preserve">Dobava i montaža troslojne, predizolirane (za profile DN 16 i DN 20mm) PEX - Alu - PEX cijev i  press fiting PPSU- plastične mase visokog učinka                                                             ili jednako vrijedan proizvod (_____________________________________).   Kriteriji za ocjenu jednakovrijednosti:Cijev je za radnu  max. temparature 95°C  te povremene 105 °C  i  radnog max. trajnog  tlaka 10 Bara. Koficijent toplinskog istezanja je od 0,025 - 0,030 mm/mK ( gotovo identična bakru ), toplinske  vodljivosti 0,4 W/mK i hrapavosti cijevi 0,004 - 0,007 mm. Instalacija se vrši sukladno prema DINu 1988, te higijenskim zahtjevima koji  se reguliraju u propisima DINa 1988-2 i DINa 4753. 
OBAVEZNO POŠTIVATI:  profili (DN) 16 i 20  koji se koriste u zidovima su predizolirani. Svi ostali cjevovodi tople vode moraju biti izolirani prema EnEV aneksu 5 sa svim pratećim priborom mora biti 100% u debljini unutarnjeg promjera cijevi. Cjevovodi hladne vode veći od DN 20 moraju biti izolirani sa izolacijom kao Armaflex Ac debljine 6 mm                      ili jednakovrijednim proizvodom (_____________________________________).
</t>
  </si>
  <si>
    <t>DN 16 - predizolirane</t>
  </si>
  <si>
    <t>DN 20 - predizolirane</t>
  </si>
  <si>
    <t>DN 25 - UKLJUČITI IZOLACIJU prema opisu</t>
  </si>
  <si>
    <t>DN 32 UKLJUČITI IZOLACIJU prema opisu</t>
  </si>
  <si>
    <t>DN 40 UKLJUČITI IZOLACIJU prema opisu</t>
  </si>
  <si>
    <t>DN 50 UKLJUČITI IZOLACIJU prema opisu</t>
  </si>
  <si>
    <t>Dobava i montaža  slobodno protoćnih ventila za UGRADNJU U  ZIDOVE, komplet. Uz ventile obavezno nuditi originalna reviziona vratašca od proizvođača gips kartonskih obloga. Ventili DN 25</t>
  </si>
  <si>
    <t>REVIZIONA VRATAŠCA 30X30 cm</t>
  </si>
  <si>
    <t>Materijal za pričvršćenje i zavješenje cjevovoda. dvostruke i jednostruke obujmice, perforirana traka, vijci, matice, tipli i dr .</t>
  </si>
  <si>
    <t>Ispiranje i dezinfekcija cjevovoda kao i hladna tlacna proba na tlak od 15 bara te kompletne instalacije na 6 bara prisustvo nadzornog organa i atest o kvaliteti vode po ovlaštenoj ustanovi.</t>
  </si>
  <si>
    <t>Bušenje potrebnih rupa i zidnih usjeka u zidovima i ploči ukoliko nisu ostavljene kod betoniranja i zidanja te sva ostala građevinska pripomoč te izrada potrebne hidroizolacije.</t>
  </si>
  <si>
    <t xml:space="preserve">Nabava, doprema i montaža visokokvalitetnih podnih sifona   kao sa jednakovrijednim tehničkim opisom ovim:
Uljevna rešetka s mjerama 138 x 138mm i dodatnim otvorima osigurava odgovarajuće veliki odljev vode. Okviri  standardno iz INOXA kao i rešetke, odgovaraju klasi  nosivosti K3 (300kg). 
Odljevi se mogu naručiti s okomitim (DN50/75/110) ili vodoravnim (DN50/75) odvodom. Posebno niska ugradbena visina od svega 105mm. Sva tijela  odljeva izrađena su iz PE-a  (polietilen), tako da se mogu s PE-cijevima spajati 
varenjem ili klasično utičnim spojevima. Vodeni zatvarač zadaha omogućava odljev do 1,4 l/sek. 
Prednosti održavanja : ugrađeni zatvarač zadaha blokira zadah čak i kad je voda iz sifona isparila. 
Svim odljevima je zajedničko: građevinski nasadni okvir sprečava  deformaciju odljeva prilikom ugradnje.
</t>
  </si>
  <si>
    <t xml:space="preserve">Dobava i montaža ACO INOX 157 protuklizne mrežaste rešetke 168x168 mm za industrijske slivnike, izrađene iz nehrđajućeg čelika AISI 304 prema HRN EN 1253. Visina rešetke 25 mm. Nosivost L15. Dobava i montaža ACO INOX 157 dosjeda za rešetku 168x168 mm industrijskog slivnika, izrađenog iz nehrđajućeg čelika AISI 304 prema HRN EN 1253. Okvir dimenzija 200x200 mm, ukupne visine 99 mm. Promjer izljeva Ø142 za spoj na donji dio ACO INOX 157 industrijskog slivnika. Dobava i montaža ACO INOX 157 sita za nečistoće iz nehrđajućeg čelika AISI 304 prema HRN EN 1253. Promjer sita 156 mm, visina 26 mm, za horizontalni izljev. 
KOMPLET
</t>
  </si>
  <si>
    <t xml:space="preserve">Dobava i montaža ACO INOX KANALA veličine 300x1500 mm. Komplet se sastoji iz tijela kanala građevinske veličine  330x1530x60 mm iz nehrđajućeg čelika AISI 304 (dodatno zaštićen postupkom piko-pasivizacije) s dosjedom za rešetku i vijcima za finu nivelaciju. Svi spojevi tijela kanala izvedeni u radijusu većem od 3 mm postupkom dubokog vučenja radi čišćenja, tijelo izvedeno sa padom prema sredini i izljevom Ø 142 mm za spoj na podni slivnik i košaricom za skupljanje nečistoće. Podni slivnik ACO EG157 izrađen je prema HRN EN 1253, s horizontalnim odvodom DN100, prirubnicom za uklještenje hidroizolacije , izvadivim zaporom za miris (sifonom) protoka  3,9 – 4,2 l/s, promjera  tijela slivnika 157 mm, sve izrađeno iz nehrđajućeg čelika AISI 304  te gumenog brtvenog prstena. Pokrovne mrežaste elektropolrane rešetke širine 300 mm razreda opterečenja L15 prema HRN EN 1253. 
</t>
  </si>
  <si>
    <t>monterski radovi - OBRAĐENE INSTALACIJE KANALIZACIJE U TEMELJIMA, PODU I ZIDOVIMA</t>
  </si>
  <si>
    <t xml:space="preserve">Dobava i montaža niskošumnih kanalizacijskih debelostijenih cijevi za vertikalnu i horizontalnu fekalnu odvodnju izrađen iz PEHD materijala (mineralima ojačan polipropilen).Cijevi se spajaju kompenzacijskim spojnicama čime se ostvaruje vodotijesnost između cijevi te dodatno poboljšanje svojstva niskošumnosti.  Te potrebni fazonski komadi istih svojstava kao i cijevi, sa spojem na naglavak (kolčak) sa gumenom brtvom. Cijevi i fazonski komadi i brtve moraju biti otporne na vruću vodu te zadovoljavati zahtjeve prema DIN 1986, što znaći kratkotrajno opterećenje do 95°C i dugotrajno do 90°C. Cijevi i fitinzi moraju biti u skladu sa DIN 4102 B2 u pogledu vatrootpornosti.
</t>
  </si>
  <si>
    <t>DN 56</t>
  </si>
  <si>
    <t>DN 100</t>
  </si>
  <si>
    <t>Nabava, doprema i ugradba plastičnih čepova za privremenu zatvaranje kanalizacijskih cijevi u tijeku izrade objekta radi sprečavanja pada nečistoča u sistem interne kanalizacije.</t>
  </si>
  <si>
    <t>Nabava, doprema i ugradba krovnog slivnika za ravne krovove DN110 vertikalni sa toplinski izoliranom stijenkom, brtvenom prirubnicon i INOX stezaljkom za spajanje sa hidroizolacionim folijama, hvatač lišća d 180 mm. Građevinska zaštita sadržana u isporuci.</t>
  </si>
  <si>
    <t>SANITARNI UREĐAJI</t>
  </si>
  <si>
    <t xml:space="preserve">Dobava, prijenos i montaža kompletnog umivaonika 45x35 cm kao Laufen Form ili jednakovrijedan proizvod  koji se sastoji od: -keramičkog umivaonika I klase,    s poniklanim sifonom s ispustom d32 mm, s  vijcima za učvršćenje keramike i svim potrebnim pričvrsnim priborom i spojnim materijalom,
- keramičkog pokrova sifona kao Laufen Form ili jednakovrijedan proizvod
- inox nosača ručnika kao Laufen Form ili jednakovrijedan proizvod
-stojeće  armature  za umivaonik, , perlatorom s ograničenjem protoka vode, dva gibljiva crijeva R⅜" za priključak vode sa sitima protiv nečistoća i nepovratnim ventilima
- 2 kutna ventila DN15 spojenim na dovod vode. Uključiti ogledalo 60x40cm i zidni inox spremnik tekućeg sapuna.                                               ili jednakovrijedan proizvod (______________________________________)
</t>
  </si>
  <si>
    <t xml:space="preserve">Dobava, prijenos i montaža kompletnog pisoara koji se         sastoji od:
-keramičkog pisoara I klase s podžbuknim priključkom vode i skrivenim sifonom; 
-montažnog instalacijskog elementa za pisoar visine ugradnje 112-130 cm  s ugradbenim setom uređaja za aktiviranje ispiranja. Instalacijski element samonosiv za ugradnju u suhomontažnu zidnu ili predzidnu konstrukciju obloženu gipskartonskim pločama, komplet s integriranim prigušnim ventilom priključka vode ½", isplavnom cijevi d32mm s brtvenom manžetom, ugradbenim isisnim sifonom i odvodnim koljenom d50mm, vijcima za učvršćenje keramike i svim potrebnim pričvrsnim priborom i spojnim materijalom 
-IC (infracrvenog) senzorskog uređaja (3V) za aktiviranje ispiranja pisoara, protuvandalska izvedba sa štednjom vode, pokrovna ploča inox. 
</t>
  </si>
  <si>
    <t xml:space="preserve">Dobava, prijenos i montaža kompletnog WC-a 
za javne prostore koji se sastoji od: 
-konzolne keramičke WC školjke I klase za 6 lit ispiranje, odignute od poda min. 6 cm , te daskom s poklopcem od tvrde plastike 
-montažnog instalacijskog elementa za WC školjku visine ugradnje 112 cm  s niskošumnim ugradbenim vodokotlićem i tipkom za aktiviranje vodokotlića od inoxa s dodatnim fiksiranjem.  Instalacijski element samonosiv za ugradnju u suhomontažnu zidnu ili predzidnu konstrukciju obloženu gipskartonskim pločama, komplet s integriranim kutnim ventilom priključka vode ½", niskošumnim uljevnim ventilom, odvodnim koljenom d90/110 mm sa zvučno izoliranom obujmicom, spojnim komadom za WC školjku s brtvenim manžetama i setom zvučne izolacije, vijcima za učvršćenje keramike i svim potrebnim priborom za ugradnju prema uputama proizvođača:
</t>
  </si>
  <si>
    <t xml:space="preserve">Dobava, prijenos i montaža kompletnog WC-a 
za javne prostore koji se sastoji od: 
-konzolne keramičke WC školjke I klase za 6 lit ispiranje, odignute od poda min. 6 cm , te daskom s poklopcem od tvrde plastike 
-montažnog instalacijskog elementa za WC školjku visine ugradnje 80 cm  s niskošumnim ugradbenim vodokotlićem i tipkom za aktiviranje vodokotlića od inoxa s dodatnim fiksiranjem.  Instalacijski element samonosiv za ugradnju u suhomontažnu zidnu ili predzidnu konstrukciju obloženu gipskartonskim pločama, komplet s integriranim kutnim ventilom priključka vode ½", niskošumnim uljevnim ventilom, odvodnim koljenom d90/110 mm sa zvučno izoliranom obujmicom, spojnim komadom za WC školjku s brtvenim manžetama i setom zvučne izolacije, vijcima za učvršćenje keramike i svim potrebnim priborom za ugradnju prema uputama proizvođača:
</t>
  </si>
  <si>
    <t xml:space="preserve">Dobava i montaža automatskih termostata </t>
  </si>
  <si>
    <t>TERMOSTAT ZA UGRADNJU ISPOD UMIVAONIKA</t>
  </si>
  <si>
    <t>TUŠ MJEŠALICA SA TERMOSTATSKOM GLAVOM. Tip kao: hansgrohe iBox termostatski set, Ecostart/stop mixer i Clubmaster glava tuša.</t>
  </si>
  <si>
    <t xml:space="preserve">ili jednakovrijedan proizvod </t>
  </si>
  <si>
    <t>(______________________________________)</t>
  </si>
  <si>
    <t>Nabava i ugradnja držača WC papira , od visokokvalitetnog poliamida.</t>
  </si>
  <si>
    <t xml:space="preserve">Nabava i ugradnja četke za čišćenje WC-a zidne montaže, od visokokvalitetnog poliamida. </t>
  </si>
  <si>
    <t>Nabava i ugradnja rukohvata, opteretivosti prema DIN 18024 od visokokvalitetnog poliamida, sa pripadajućim pričvrsnim materijalom. Postava prema uputstvima proizvođača.U invalidskom wc-u.</t>
  </si>
  <si>
    <t xml:space="preserve">Nabava i ugradnja umivaonika za invalide 40X50 cm, iz mineralgusa, bijele boje, s integriranim rukohvatima-ovjesom za ručnik, s sifonom za invalidski umivaonik d32mm </t>
  </si>
  <si>
    <t>Nabava i ugradnja nagibnog kristalnog ogledala  vel. 540x600, za montažu na zid, sa mehanizmom za podešavanje nagiba prilagođenog uporabi invalidnih osoba, visokokvalitetni poliamid. Postava prema upustvima proizvođača.</t>
  </si>
  <si>
    <t>Dobava i ugradnja  podne konstrukcije od čvrste pjene presvučene hidroizolacijskim tekstilom spojene na  tvornički ugrađen točkasti slivnik sa horizontalnim izljevom DN50 minimalne ugradbene visine 115 mm. Visina vodenog stupca u zaporu za miris 50 mm prema HRN EN 1253. Dimenzije 85x85cm.</t>
  </si>
  <si>
    <t>RAZNI RADOVI - VODOVOD I KANALIZACIJA</t>
  </si>
  <si>
    <t>Ispitivanje kanalizacije na protočnost i vodonepropusnost spojeva i uređaja tlačnom probom pomoću hladne vode na pritisaak od 0,05 Mpa u trajanju od 30 minuta - 1 sat. Za vrijeme probe spojevi ne smiju pokazivati vidljive promjene, a tlak na manometru ne smije pasti (dobivanje odgovarajućih atesta). Obračun po metru ispitane dionice.</t>
  </si>
  <si>
    <t>Ispitivanje instalacije pitke vode i hidrantske mreže na tlak od 15 bara u trajanju od 12 sati nakon što se ustanovi da probni tlak ne pada. O ispitivanju obavezno voditi zapisnik.</t>
  </si>
  <si>
    <t>Ispiranje cjevovoda sanitarne vode i hidrantske vode nakon izvedene dezinfekcije, sve dok se ne ustanovi da voda zadovoljava HT mjere za zaštitu vode za piće, Sl. list br . 44/60 i 11/62. U cijenu je uključeno i atestiranje po ovlaštenoj stručnoj ustanovi.</t>
  </si>
  <si>
    <t>Ispitivanje instalacije  i hidrantske mreže na tlak od 15 bara u trajanju od 12 sati nakon što se ustanovi da probni tlak ne pada. O ispitivanju obavezno voditi zapisnik.</t>
  </si>
  <si>
    <t>REKAPITULACIJA       3.0</t>
  </si>
  <si>
    <t>RAKAPITULACIJA - FAZA 1</t>
  </si>
  <si>
    <t xml:space="preserve">PROTUPOŽARNA ZAŠTITA OBJEKTA
</t>
  </si>
  <si>
    <t>OBJEKT</t>
  </si>
  <si>
    <t>IZNOSU JE POTREBNO DODATI POREZ NA DODANU VRIJEDNOST (25%)</t>
  </si>
  <si>
    <r>
      <t xml:space="preserve">Izrada priključka na vodovodnu mrezu
FAZE 1. </t>
    </r>
    <r>
      <rPr>
        <sz val="10"/>
        <rFont val="Arial"/>
        <family val="2"/>
        <charset val="238"/>
      </rPr>
      <t xml:space="preserve">
</t>
    </r>
  </si>
  <si>
    <t xml:space="preserve">Dobava i ugradnja separatora lakih tekućina iz centrifugalo ljevanog polietilena. Separator mora biti konstruiran, izrađen i testiran prema HRN EN 858,  nazivne veličine NS10 (protoka 10l/s). Separator mora imati učinkovitosti izdvajanja lakih tekućina klase I - lakih tekućina u izlaznoj vodi do 5mg/l. Separator treba biti siguran od djelovanja sila uzgona do visine podzemne vode do poklopca separatora bez dodatnog betoniranja. Separator mora imati koalescentni filtar koji se treba moći višekratno koristiti, a za potrebe čišćenja i održavanja jednostavno izvaditi. Separator mora imati sigurnosni plovak tariran na spec. težinu lakih tekućina kao osiguranje od nekontroliranog odljeva istih iz separatora.  Unutarnji elementi separatora trebaju biti izrađeni iz PEHD-a. Pristup u separator treba biti u skladu s HRN EN 476. Separator treba imati Integriranu taložnicu zapremnine 300 litara.     
</t>
  </si>
  <si>
    <t>TIPSKI SABIRNIK</t>
  </si>
  <si>
    <t>Dobava i montaža kanala za linijsku odvodnju oborinskih voda  na atletskim borilištima po sistemu ACO SPORT sistem 1500. Tijelo kanala izvedeno je monolitno iz  polimerbetona natur boje, okruglog presjeka , u ravnim elementima. Građevinska duljina kanala 100 cm, građevinska širina tijela kanala 160 mm, svjetla širina 125 mm, ukupne visine 187 mm, težina 26 kg. Kontinuirani upojni raspor je širine 13 mm .Kanal se izvodi polaganjem na betonsku podlogu marke MB25 debljine sloja 15cm a potrebno  ga je  bočno  založiti betonom. Gornji rub  kanala  izvodi se u ravnini s okolnom  podlogom , a tartan obloga postavlja se preko cijelog kanala . Spoj na temeljnu kanalizaciju izvesti preko tipskog SABIRNOG ELEMENTA (00604) , građevinska duljina sabirnog elementa je 50 cm ,građevinska visina 480 mm ,s taložnom posudom , tipskim poklopcem (01645) i  odljevom DN 100 /DN 150.</t>
  </si>
  <si>
    <t>Dobava i montaža kanala za linijsku odvodnju oborinskih voda  po sistemu ACO DRAIN  MONOBLOCK PD 100 V. Tijelo kanala i pokrovna rešetka izvedeni su monolitno iz  polimerbetona natur boje. Građevinska duljina kanala 100 cm, građevinska širina 15,0 cm, svjetla širina 10 cm, ukupna visina 23,0 cm, težina 28,8 kg, za razred opterećenja C 250 kN u skladu s EN 1433. Kanal se izvodi polaganjem na betonsku podlogu marke MB25 debljine sloja 15cm a potrebno  ga je  bočno  založiti betonom. Gornji rub  kanala se izvodi u razini 2 – 5 mm ispod kote gotove završne okolne površine. Spoj na temeljnu kanalizaciju izvesti preko tipskog SABIRNOG ELEMENTA 0,5 m s odljevom DN 100 / DN 150 s mogućnošću podizanja rešetke.</t>
  </si>
  <si>
    <t>SABIRNI ELEMENT</t>
  </si>
  <si>
    <t>Dobava materijala i izvedba armirano UPOJNOG BUNARA TIP 1 (r=100cm) dubine 300 cm od betonske konstrukcije. Debljina   ab vertikalnih stijenki i gornje ploče konstrukcija je 30 cm. Vertikalne AB stijene se izvode  u dvostranoj glatkoj oplati.  Gornja (stropna) ploča izvodi se u glatkoj oplati. Gornju plohu ab stropne ploče potrebno je izvesti zaglađenu i u nagibu 1-2% radi odvodnje oborinske vode sa površine. Izvedba u   glatkoj oplati, betonom C30/37 ),  sa sulfatnootpornim cementom. Zaštitni sloj betona do armature  5,5 cm radi agresivne sredine (prisutna geotermalna voda).Obračun po m3 ugrađenog betona i m2 ugrađene oplate, getekstila i batude (šljunka) za filtraciju.</t>
  </si>
  <si>
    <t xml:space="preserve">b) izvedba vertikalnih ab stijenki </t>
  </si>
  <si>
    <t xml:space="preserve"> -klasa  betona C30/37</t>
  </si>
  <si>
    <t xml:space="preserve"> B 500B</t>
  </si>
  <si>
    <r>
      <rPr>
        <b/>
        <u/>
        <sz val="10"/>
        <rFont val="Arial"/>
        <family val="2"/>
        <charset val="238"/>
      </rPr>
      <t xml:space="preserve">NAPOMENA :Profili manji od DN50 mm obavezno se  spajaju iznad AB ploče prikazane etaže, a na cijevima DN70 i većima koje prolaze kroz AB ploču prema spuštenom stropu niže etaže obavezno se ugrađuje protupožarna obujmica (obavezno sa važećim atestom u RH kao npr. Promat ili jednako vrijedan proizvod). Obujmica se ugrađuje uz donju plohu AB ploče prema nižoj etaži.                                  </t>
    </r>
    <r>
      <rPr>
        <sz val="10"/>
        <rFont val="Arial"/>
        <family val="2"/>
        <charset val="238"/>
      </rPr>
      <t xml:space="preserve">Dobava i montaža trake kao PROMASTOP®-UniCollar® zapakirana je s potrebnim dijelovima pribora i pričvrsnim sredstvima u stabilnu, kompaktnu kartonsku kutiju. Ukupna duljina obuhvatne trake iznosi 2,25 cm (150 članaka). Ovisno o vanjskome promjeru cijevi, obuhvatne trake mogu se po potrebi skraćivati. OBRAĆUNATI UKUPAN BROJ PRODORA PROSJEČNOG PROFILA 10 cm.                                              ili jednako vrijedan proizvod (______________) 
</t>
    </r>
  </si>
  <si>
    <t>DN 20 - hladna voda</t>
  </si>
  <si>
    <t>DN 32 - hladna voda</t>
  </si>
  <si>
    <t>DN 40 - hladna voda</t>
  </si>
  <si>
    <t xml:space="preserve">Dobava i montaža troslojne, predizolirane (za profile DN 16 i DN 20mm) PEX - Alu - PEX cijev i  press fiting PPSU- plastične mase visokog učinka                                                             ili jednako vrijedan proizvod (_____________________________________).   Kriteriji za ocjenu jednakovrijednosti: Cijev je za radnu  max. temparature 95°C  te povremene 105 °C  i  radnog max. trajnog  tlaka 10 Bara. Koficijent toplinskog istezanja je od 0,025 - 0,030 mm/mK ( gotovo identična bakru ), toplinske  vodljivosti 0,4 W/mK i hrapavosti cijevi 0,004 - 0,007 mm. Instalacija se vrši sukladno prema DINu 1988, te higijenskim zahtjevima koji  se reguliraju u propisima DINa 1988-2 i DINa 4753. 
OBAVEZNO POŠTIVATI:  profili (DN) 16 i 20  koji se koriste u zidovima su predizolirani. Svi ostali cjevovodi tople vode moraju biti izolirani prema EnEV aneksu 5 sa svim pratećim priborom mora biti 100% u debljini unutarnjeg promjera cijevi. Cjevovodi hladne vode veći od DN 20 moraju biti izolirani sa izolacijom kao Armaflex Ac debljine 6 mm                      ili jednakovrijednim proizvodom (_____________________________________).
</t>
  </si>
  <si>
    <t>Nabava i ugradnja Tuš-kanalice INOX za ugradnju u površinu, bez poklopca, sastoji se od tijela kanalice INOX s pjeskarenom prirubnicom za spajanje na priključna brtvila, PP-odljeva s kugličnim zglobnim priključkom DN 50 vodoravnim i zatvaračem zadaha koji se može vaditi; kapacitet odljeva 0,8 l/s; 4 kom po visini podesivih nožica za montažu i građevinska zaštita; ugradna dužina 800mm.</t>
  </si>
  <si>
    <t>RAKAPITULACIJA - FAZA 2</t>
  </si>
  <si>
    <r>
      <t xml:space="preserve">    S V E U K U P N A     R E K A P I T U L A C I J A </t>
    </r>
    <r>
      <rPr>
        <b/>
        <i/>
        <sz val="11"/>
        <rFont val="Arial"/>
        <family val="2"/>
        <charset val="238"/>
      </rPr>
      <t xml:space="preserve"> </t>
    </r>
  </si>
  <si>
    <t>GRAĐEVINSKO- OBRTNIČKI RADOVI</t>
  </si>
  <si>
    <t>A)    GRAĐEVINSKI  RADOVI</t>
  </si>
  <si>
    <t>B)    OBRTNIČKI RADOVI</t>
  </si>
  <si>
    <t>C)    RADOVI UREĐENJA OKOLIŠA I KRAJOBRAZA</t>
  </si>
  <si>
    <t xml:space="preserve">         C.1)    UREĐENJE OKOLIŠA</t>
  </si>
  <si>
    <t xml:space="preserve">         C.2)    KRAJOBRAZNO UREĐENJE</t>
  </si>
  <si>
    <t>ELEKTROINSTALACIJE</t>
  </si>
  <si>
    <t>VATRODOJAVA</t>
  </si>
  <si>
    <t>STROJARSKE INSTALACIJE</t>
  </si>
  <si>
    <t xml:space="preserve">   </t>
  </si>
  <si>
    <t>S V E U K U P N O   (KN):</t>
  </si>
  <si>
    <t xml:space="preserve">  +25% PDV</t>
  </si>
  <si>
    <t>VODOVOD I KANALIZACIJA-ŠKOLA</t>
  </si>
  <si>
    <t>VODOVOD I KANALIZACIJA-DVORANA</t>
  </si>
  <si>
    <t>SUSTAV TEHNIČKE ZAŠTITE</t>
  </si>
  <si>
    <t>Dobava, montaža i spajanje elektroinstalacijskog modularnog sistema, uključujući kutije, maske i ostali spojni pribor, tip kao "LEGRAND" MOSAIC ili drugi odgovarajući jednakovrijedni proizvod ______________________________________</t>
  </si>
  <si>
    <t>- ugradni senzor prisutnosti fi10m 2300W 10-2000Lx 15s-30m IP20 Master tip "B.E.G. Brück Electronic" PD2-M-1C-FC ili drugi odgovarajući jednakovrijedni proizvod
_______________________________________</t>
  </si>
  <si>
    <t>- ugradni senzor prisutnosti fi10m 2300W 10-2000Lx 15s-30m IP20 Slave tip "B.E.G. Brück Electronic" PD2-S-FC ili drugi odgovarajući jednakovrijedni proizvod
_______________________________________</t>
  </si>
  <si>
    <t>- ugradni senzor prisutnosti fi40m 2300W 10-2000Lx 15s-30m IP20 Master tip "B.E.G. Brück Electronic" PD4-M-1C-C-FC ili drugi odgovarajući jednakovrijedni proizvod
_______________________________________</t>
  </si>
  <si>
    <t>- nadgradni senzor prisutnosti fi40m 2300W 10-2000Lx 15s-30m IP20 Master tip "B.E.G. Brück Electronic" PD4-M-1C-C-SM ili drugi odgovarajući jednakovrijedni proizvod
_______________________________________</t>
  </si>
  <si>
    <t>- nadgradni senzor prisutnosti fi10m 2300W 10-2000Lx 15s-30m IP20 Master tip "B.E.G. Brück Electronic" PD2-M-1C-C-SM ili drugi odgovarajući jednakovrijedni proizvod
_______________________________________</t>
  </si>
  <si>
    <t>Dobava, ugradnja i spajanje uređaja za zaštitu od prenapona tip 3 prema DIN EN 61643-11 (VDE 0675 dio 6-11), uređaj za finu zaštitu za 230/400V mreže za ugradnju u kutiju sa priključnicama sa zaštitnim kontaktom, s dvostrukim kontaktima za prolazno ožičenje, s akustičnom dojavom kvara tip "OBO BETTERMANN" USM-A-2 ili drugi odgovarajući jednakovrijedni proizvod
______________________________________</t>
  </si>
  <si>
    <t>Dobava, ugradnja i spajanje podnih kutija za betonski pod, od nehrđajućeg čelika V2A, komplet sa poklopcem i podloškom za prilagođavanje visine, tip UDHOME4 "OBO BETTERMANN" ili drugi odgovarajući jednakovrijedni proizvod.
_______________________________________
Proizvod mora udovoljavati uvjetima iz HRN EN 50085-2-2
U kutiju ugraditi:</t>
  </si>
  <si>
    <t>- svjetiljka ugradni panel LED 35W 4000K CRI80 IP40 dim. 600×600mm, oznaka u projektu "S1")  tip Panella-PEMP/600 LED 35W ili drugi odgovarajući jednakovrijedni proizvod
_______________________________________</t>
  </si>
  <si>
    <t>- svjetiljka ugradna  LED 33W 4000K CRI80 IP20 dim. 1430×110mm, ( oznaka u projektu "S2.1") tip Micro-EFA/1100 LED 33W 4000K CRI80 IP20 ili drugi odgovarajući jednakovrijedni proizvod
_______________________________________</t>
  </si>
  <si>
    <t>- svjetiljka ugradna  LED 27W 4000K CRI80 IP20 dim. 1430×110mm, ( oznaka u projektu "S2.2") tip Micro-EFA/1100 LED 33W 4000K CRI80 IP20 ili drugi odgovarajući jednakovrijedni proizvod
_______________________________________</t>
  </si>
  <si>
    <t xml:space="preserve">- svjetiljka ugradna  LED 36W 4000K CRI80 IP54 dim. 600×600mm, ( oznaka u projektu "S3") tip Protection-PREMP/600 LED 36W 4000K CRI80 ET IP54 ili drugi odgovarajući jednakovrijedni proizvod
_______________________________________
</t>
  </si>
  <si>
    <t>- svjetiljka ugradna LED 31W 4000K CRI80 IP44 dim. fi230mm, ( oznaka u projektu "S4") tip Relo-RDES-O 230 LED 31W 4000K CRI80 VW IP44 ili drugi odgovarajući jednakovrijedni proizvod
_______________________________________</t>
  </si>
  <si>
    <t>- svjetiljka ugradna LED 21W 4000K CRI80 IP44 dim. fi190mm, ( oznaka u projektu "S5.1") tip Relo-Relo-RDES-O 190 LED 21W 4000K CRI80 VW IP44 ili drugi odgovarajući jednakovrijedni proizvod
_______________________________________</t>
  </si>
  <si>
    <t>- svjetiljka ugradna LED 21W 3000K CRI80 IP44 dim. fi190mm, ( oznaka u projektu "S5.2") tip Relo-RDES-O 190 LED 21W 3000K CRI80 ET VW IP44 ili drugi odgovarajući jednakovrijedni proizvod
_______________________________________</t>
  </si>
  <si>
    <t>- svjetiljka ugradna LED 16W 3000K CRI80 IP44 dim. fi140mm, ( oznaka u projektu "S6") tip Relo-RDES-O 140 LED 16W 3000K CRI80 ET VW IP44 ili drugi odgovarajući jednakovrijedni proizvod
_______________________________________</t>
  </si>
  <si>
    <t>- svjetiljka zidna LED 18W 3000K CRI80 IP44 dim. 1160×50mm, ( oznaka u projektu "S7") tip Smile-SLG/1200 LED 18W 3000K CRI80 ET IP44 ili drugi odgovarajući jednakovrijedni proizvod
_______________________________________</t>
  </si>
  <si>
    <t>- svjetiljka zidna LED 9W 3000K CRI80 IP44 dim. 600×50mm, ( oznaka u projektu "S8") tip Smile-SLG/600 LED 9W 3000K CRI80 ET IP44 ili drugi odgovarajući jednakovrijedni proizvod
_______________________________________</t>
  </si>
  <si>
    <t>- svjetiljka nadgradna LED 39W 4000K CRI80 IP66 dim. 1300×150mm, ( oznaka u projektu "S9") tip 927 Echo bil LED ES 39W 4000K CRI80 IP66 ili drugi odgovarajući jednakovrijedni proizvod
_______________________________________</t>
  </si>
  <si>
    <t>- svjetiljka nadgradna LED 20W 4000K CRI80 IP66 dim. 1300×92mm, ( oznaka u projektu "S10") tip 927 Echo mono LED ES 20W 4000K CRI80 IP66 ili drugi odgovarajući jednakovrijedni proizvod
_______________________________________</t>
  </si>
  <si>
    <t>- svjetiljka nadgradna LED 44W 3000K CRI80 IP44 dim. 1140×150mm, ( oznaka u projektu "S11") tip Allfive LED 1200 44W 3000K CRI80 IP44 ili drugi odgovarajući jednakovrijedni proizvod
_______________________________________</t>
  </si>
  <si>
    <t>- svjetiljka nadgradna LED 31W 4000K CRI80 IP44 dim. 1140×150mm, ( oznaka u projektu "S12") tip Allfive LED 1200 31W 4000K CRI80 IP44 ili drugi odgovarajući jednakovrijedni proizvod
_______________________________________</t>
  </si>
  <si>
    <t>- svjetiljka nadgradna LED 24W 4000K CRI80 IP44 dim. fi120mm, ( oznaka u projektu "S13") tip BTNM LED 24W 4000K 55° CRI80 IP54 ili drugi odgovarajući jednakovrijedni proizvod
_______________________________________</t>
  </si>
  <si>
    <t>- svjetiljka nadgradna LED 16W 4000K CRI80 IP54 dim. fi90mm, ( oznaka u projektu "S14") tip BTNM LED 16W 4000K 55° CRI80 IP54 ili drugi odgovarajući jednakovrijedni proizvod
_______________________________________</t>
  </si>
  <si>
    <t>- svjetiljka ugradna LED 23W 4000K CRI80 IP20 dim. fi300mm, ( oznaka u projektu "S15") tip Basic-M2 LED 23W HP 4000K trimless CRI80 IP20 ili drugi odgovarajući jednakovrijedni proizvod
_______________________________________</t>
  </si>
  <si>
    <t>- svjetiljka ugradna LED 38W 4000K CRI80 IP20 dim. fi400mm, ( oznaka u projektu "S16") tip Basic-M2 LED 38W HP 4000K trimless CRI80 IP20 ili drugi odgovarajući jednakovrijedni proizvod
_______________________________________</t>
  </si>
  <si>
    <t>- svjetiljka ugradna LED 56W 4000K CRI80 IP20 dim. fi500mm, ( oznaka u projektu "S17") tip Basic-M2 LED 56W HP 4000K trimless CRI80 IP20 ili drugi odgovarajući jednakovrijedni proizvod
_______________________________________</t>
  </si>
  <si>
    <t>- svjetiljka ugradna LED 73W 4000K CRI80 IP20 dim. fi650mm, ( oznaka u projektu "S18") tip Basic-M2 LED 73W HP 4000K trimless CRI80 IP20 ili drugi odgovarajući jednakovrijedni proizvod
_______________________________________</t>
  </si>
  <si>
    <t>- svjetiljka nadgradna LED 29W 4000K CRI80 IP20 dim. fi400mm, ( oznaka u projektu "S19.1") tip Basic-A1 LED 29W 4000K CRI80 IP20 ili drugi odgovarajući jednakovrijedni proizvod
_______________________________________</t>
  </si>
  <si>
    <t>- svjetiljka nadgradna LED 29W 4000K CRI80 IP54 dim. fi400mm, ( oznaka u projektu "S19.2") tip Basic-A1 LED 29W 4000K CRI80 IP54 ili drugi odgovarajući jednakovrijedni proizvod
_______________________________________</t>
  </si>
  <si>
    <t>- svjetiljka ugradna LED 12W 3000K CRI80 IP65 dim. fi95mm, ( oznaka u projektu "S20") tip Snow 1 LED 12W 3000K CRI90 IP65 ili drugi odgovarajući jednakovrijedni proizvod
_______________________________________</t>
  </si>
  <si>
    <t>- svjetiljka ugradna LED 11W 2800K CRI80 IP20 dim. fi170mm, ( oznaka u projektu "S21") tip SHIEK 1.0 LED 11W 2800K CRI90 black/gold IP20 ili drugi odgovarajući jednakovrijedni proizvod
_______________________________________</t>
  </si>
  <si>
    <t>- svjetiljka ovjesna LED 98W 2800K CRI80 IP40 dim. 688×340mm, ( oznaka u projektu "S22") tip Sportler-SOHB/0700 LED 98W 4000K CRI80 IP40 ili drugi odgovarajući jednakovrijedni proizvod
_______________________________________</t>
  </si>
  <si>
    <t>- svjetiljka ovjesna LED 147W 4000K CRI80 IP40 dim. 1010×340mm, ( oznaka u projektu "S23") tip Sportler-SOHB/1000 LED 147W 4000K CRI80 IP40 ili drugi odgovarajući jednakovrijedni proizvod
_______________________________________</t>
  </si>
  <si>
    <t>- svjetiljka na stupu h=8m LED 196W 4000K CRI80 IP66 dim. 560×330mm, ( oznaka u projektu "S24") tip 1898 Rodio COB LED 196W 4000K asimm. CRI80 IP66 ili drugi odgovarajući jednakovrijedni proizvod
_______________________________________</t>
  </si>
  <si>
    <t>- svjetiljka na stupu h=5m LED 60W 4000K CRI70 IP66 dim. 530×280mm, ( oznaka u projektu "S25") tip 3376 Mini Stelvio HP LED 60W 4000K CRI70 IP66 ili drugi odgovarajući jednakovrijedni proizvod
_______________________________________</t>
  </si>
  <si>
    <t>- svjetiljka na stupu h=3m LED 69W 4000K CRI70 IP66 dim. fi400mm, ( oznaka u projektu "S26") tip 3353 Garda 4 LED 69W 4000K CR70 IP66 ili drugi odgovarajući jednakovrijedni proizvod
_______________________________________</t>
  </si>
  <si>
    <t>- svjetiljka zidna LED 23W 4000K CRI70 IP65 dim. 300×94mm, ( oznaka u projektu "S27") tip QUASAR 30 TECH LED 23W 4000K CRI80 IP65 ili drugi odgovarajući jednakovrijedni proizvod
_______________________________________</t>
  </si>
  <si>
    <t>- svjetiljka sigurnosne rasvjete stropna ugradna u trajnom spoju sa autonomnom baterijom komplet sa piktogramom DOLJE dim. 300×150mm, ( oznaka u projektu "P1") tip Ontec G E1B 301 M 3h IP20 ili drugi odgovarajući jednakovrijedni proizvod
_______________________________________</t>
  </si>
  <si>
    <t>- svjetiljka sigurnosne rasvjete stropna ugradna u trajnom spoju sa autonomnom baterijom komplet sa piktogramom LIJEVO/DESNO dim. 300×150mm, ( oznaka u projektu "P2") tip Ontec G E1B 301 M 3h IP20 ili drugi odgovarajući jednakovrijedni proizvod
_______________________________________</t>
  </si>
  <si>
    <t>- svjetiljka sigurnosne rasvjete stropna nazidna u trajnom spoju sa autonomnom baterijom komplet sa piktogramom DOLJE dim. 300×150mm, ( oznaka u projektu "P3") tip  Ontec E E1B 301 M 3h IP20 ili drugi odgovarajući jednakovrijedni proizvod
_______________________________________</t>
  </si>
  <si>
    <t>- svjetiljka sigurnosne rasvjete ugradna u pripremnom spoju sa autonomnom baterijom dim. fi90mm, ( oznaka u projektu "EM1") tip Ontec C M1 301 NM ST 1W 3h (open. s) IP20 ili drugi odgovarajući jednakovrijedni proizvod
_______________________________________</t>
  </si>
  <si>
    <t>- svjetiljka sigurnosne rasvjete ugradna u pripremnom spoju sa autonomnom baterijom dim. fi90mm, ( oznaka u projektu "EM2") tip Ontec C C1E 301 NM ST 1W 3h (corridor) IP20 ili drugi odgovarajući jednakovrijedni proizvod
_______________________________________</t>
  </si>
  <si>
    <t>- svjetiljka sigurnosne rasvjete ugradna u pripremnom spoju sa autonomnom baterijom dim. 130×130mm, ( oznaka u projektu "EM3") tip Ontec R C1E 301 NM ST 1W 3h (corridor) (corridor) IP20 ili drugi odgovarajući jednakovrijedni proizvod
_______________________________________</t>
  </si>
  <si>
    <t>- svjetiljka sigurnosne rasvjete ugradna u pripremnom spoju sa autonomnom baterijom dim. 130×130mm, ( oznaka u projektu "EM4") tip Ontec R M1 301 NM ST 1W 3h (open. s) IP20 ili drugi odgovarajući jednakovrijedni proizvod
_______________________________________</t>
  </si>
  <si>
    <t>- svjetiljka sigurnosne rasvjete ugradna u pripremnom spoju sa autonomnom baterijom dim. 130×130mm, ( oznaka u projektu "EM5") tip Ontec R M5 305 NM ST 5W (high open. s) IP20 ili drugi odgovarajući jednakovrijedni proizvod
_______________________________________</t>
  </si>
  <si>
    <t>- kabel trasa širine 150mm, visine 35mm, čelične, vruće pocinčane, tip MKS 315 FT "OBO BETTERMANN" ili drugi odgovarajući jednakovrijedni proizvod
______________________________________</t>
  </si>
  <si>
    <t>- kabel trasa širine 100mm, visine 35mm, čelične, vruće pocinčane, tip MKS 310 FT "OBO BETTERMANN" ili drugi odgovarajući jednakovrijedni proizvod
______________________________________</t>
  </si>
  <si>
    <r>
      <rPr>
        <b/>
        <i/>
        <sz val="9"/>
        <rFont val="Arial CE"/>
        <charset val="238"/>
      </rPr>
      <t xml:space="preserve">Karakteristike baze/prijemnika: </t>
    </r>
    <r>
      <rPr>
        <i/>
        <sz val="9"/>
        <rFont val="Arial CE"/>
        <charset val="238"/>
      </rPr>
      <t>True Diversity UHF dvostruka baza sa zasebnim + kombiniranim audio izlazima (combo / dual out). Rad u frekvencijskom području od 655do 679MHz. Broj kanala: 96 (8 grupa po 12 kanala). Tip modulacije: FM. Broj antenskih priključnica: 2 (BNC). Redukcija šuma: squelch. Optimizacija odašiljanja: pilot tone. THD: &lt;0.1%. SNR: &gt;100dB. Frekventni odaziv: 30-16000Hz. Audio izlaz: 2x XLR, 2x 6.3 mm TRS, 1x combo mix XLR F. maksimalni izlazni nivo: +10dBu. Kontrola na prednjoj ploči: up, set, ASC, down, Power On/Off. Indikacija na prednjoj ploči: 2x visoko-kontrastni OLED ekran za prikaz grupa, kanala, frekvencije, statusa signala i statusa baterije. Napajanje: 12-18VC.</t>
    </r>
  </si>
  <si>
    <r>
      <rPr>
        <b/>
        <i/>
        <sz val="9"/>
        <rFont val="Arial CE"/>
        <charset val="238"/>
      </rPr>
      <t xml:space="preserve">Karakteristike ručnog mikrofona / odašiljača: </t>
    </r>
    <r>
      <rPr>
        <i/>
        <sz val="9"/>
        <rFont val="Arial CE"/>
        <charset val="238"/>
      </rPr>
      <t>Tip: dinamički. Usmjerenost: kardioida. Broj kanala: 96 (8 grupa po 12 kanala). Frekventni odaziv: 60Hz - 16kHz. Raspon frekvencija odašiljanja: 655-679 MHz. Nazivna HF izlazna snaga: podesiva od 2-30mW. Kontrola: Power On/Off, meni, odabir (tipke za navigaciju se nalaze na mikrofonu). Indikacija: OLED display. Napajanje: 2x AA baterije (do 10 sati rada). Težina: 0,25kg. Domet: preko 100m.</t>
    </r>
  </si>
  <si>
    <r>
      <rPr>
        <b/>
        <i/>
        <sz val="9"/>
        <rFont val="Arial CE"/>
        <charset val="238"/>
      </rPr>
      <t xml:space="preserve">Karakteristike pojasnog predajnika: </t>
    </r>
    <r>
      <rPr>
        <i/>
        <sz val="9"/>
        <rFont val="Arial CE"/>
        <charset val="238"/>
      </rPr>
      <t>Broj kanala: 96 (8 grupa po 12 kanala). Frekventni odaziv: 30Hz - 16kHz. Konekcija: 3-pin mini XLR. Raspon frekvencija odašiljanja: 655-679MHz. Nazivna HF izlazna snaga: podesiva od 10-50mW. Kontrola: Power On/Off. Indikacija: OLED display. Tipke za navigaciju i kontrolu. IC sinkronizacija, Pilot tone squelch, zamjenjiva natena, podesiva izlazna RF snaga. Napajanje: 2x 1,5V AA baterije (do 10 sati rada). Težina: 0,09kg</t>
    </r>
  </si>
  <si>
    <r>
      <rPr>
        <b/>
        <i/>
        <sz val="9"/>
        <rFont val="Arial CE"/>
        <charset val="238"/>
      </rPr>
      <t xml:space="preserve">Karakteristike naglavnog mikrofona: </t>
    </r>
    <r>
      <rPr>
        <i/>
        <sz val="9"/>
        <rFont val="Arial CE"/>
        <charset val="238"/>
      </rPr>
      <t>Frekventni odaziv: 70Hz-16kHz. Usmjerenost: kardioida, unidirekcionalno. Osjetljivost: -67dB. Maksimlani SPL: 125dB. Impedancija: 1,4kΩ. napajanje: 5V (putem pojasnog predajnika). Konektor: 3-pin mini XLR. Mikrofon u boji kože, tanke konstrukcije.</t>
    </r>
  </si>
  <si>
    <r>
      <rPr>
        <b/>
        <i/>
        <sz val="9"/>
        <rFont val="Arial"/>
        <family val="2"/>
        <charset val="238"/>
      </rPr>
      <t xml:space="preserve">Karakteristike baze/prijemnika: </t>
    </r>
    <r>
      <rPr>
        <i/>
        <sz val="9"/>
        <rFont val="Arial"/>
        <family val="2"/>
      </rPr>
      <t>True Diversity UHF dvostruka baza sa zasebnim + kombiniranim audio izlazima (combo / dual out). Rad u frekvencijskom području od 655do 679MHz. Broj kanala: 96 (8 grupa po 12 kanala). Tip modulacije: FM. Broj antenskih priključnica: 2 (BNC). Redukcija šuma: squelch. Optimizacija odašiljanja: pilot tone. THD: &lt;0.1%. SNR: &gt;100dB. Frekventni odaziv: 30-16000Hz. Audio izlaz: 2x XLR, 2x 6.3 mm TRS, 1x combo mix XLR F. maksimalni izlazni nivo: +10dBu. Kontrola na prednjoj ploči: up, set, ASC, down, Power On/Off. Indikacija na prednjoj ploči: 2x visoko-kontrastni OLED ekran za prikaz grupa, kanala, frekvencije, statusa signala i statusa baterije. Napajanje: 12-18VC.</t>
    </r>
  </si>
  <si>
    <r>
      <rPr>
        <b/>
        <i/>
        <sz val="9"/>
        <rFont val="Arial"/>
        <family val="2"/>
        <charset val="238"/>
      </rPr>
      <t>Karakteristike pojasnog predajnika:</t>
    </r>
    <r>
      <rPr>
        <i/>
        <sz val="9"/>
        <rFont val="Arial"/>
        <family val="2"/>
      </rPr>
      <t xml:space="preserve"> Broj kanala: 96 (8 grupa po 12 kanala). Frekventni odaziv: 30Hz - 16kHz. Konekcija: 3-pin mini XLR. Raspon frekvencija odašiljanja: 655-679MHz. Nazivna HF izlazna snaga: podesiva od 10-50mW. Kontrola: Power On/Off. Indikacija: OLED display. Tipke za navigaciju i kontrolu. IC sinkronizacija, Pilot tone squelch, zamjenjiva natena, podesiva izlazna RF snaga. Napajanje: 2x 1,5V AA baterije (do 10 sati rada). Težina: 0,09kg</t>
    </r>
  </si>
  <si>
    <r>
      <rPr>
        <b/>
        <i/>
        <sz val="9"/>
        <rFont val="Arial"/>
        <family val="2"/>
        <charset val="238"/>
      </rPr>
      <t>Karakteristike mikrofona:</t>
    </r>
    <r>
      <rPr>
        <i/>
        <sz val="9"/>
        <rFont val="Arial"/>
        <family val="2"/>
        <charset val="238"/>
      </rPr>
      <t xml:space="preserve"> Frekventni odaziv: 60Hz-16kHz. Usmjerenost: kardioida, unidirekcionalno. Osjetljivost: -67dB. Maksimlani SPL: 125dB. Impedancija: 1,4kΩ. napajanje: 5V (putem pojasnog predajnika). Konektor: 3-pin mini XLR.</t>
    </r>
  </si>
  <si>
    <t>Dobava  i  izvedba uzemljivača građevine čeličnom vruće pocinčanom trakom Fe/Zn 40×4mm,tip 5052 DIN 40X4 "OBO BETTERMANN" ili drugi odgovarajući jednakovrijedni proizvod:
_______________________________________</t>
  </si>
  <si>
    <t>Dobava i ugradnja križne spojnice trake čelične vruće pocinčane, sa srednjom pločom, za traku 40mm, tip 256 DIN 40 FT "OBO BETTERMANN" ili drugi odgovarajući jednakovrijedni proizvod:
_______________________________________</t>
  </si>
  <si>
    <t>Dobava i ugradnja brtvene manšete za plosnate vodiče za provođenje vodiča od termoplastičnog elastomera, tip DW FL30x3,5 "OBO BETTERMANN"  ili drugi odgovarajući jednakovrijedni proizvod:
_______________________________________</t>
  </si>
  <si>
    <t>Dobava i ugradnja podne kutije za mjerni spoj, od lijevanog željeza, crno lakirano, s ugrađenom spojnicom za okrugli vodič Rd 8-10 i plosnati vodič do 40 mm, za velika opterećenja do 40kN tip 5700 SP "OBO BETTERMANN" ili drugi odgovarajući jednakovrijedni proizvod:
_______________________________________</t>
  </si>
  <si>
    <t>Dobava  i  polaganje u serklaž čelične vruće pocinčane trake Fe/Zn 30×3,5mm,tip 5052 DIN 30X3,5 "OBO BETTERMANN" ili drugi odgovarajući jednakovrijedni proizvod:
_______________________________________</t>
  </si>
  <si>
    <t>Dobava i ugradnja žlijebne stezaljka za sve debljine lima, čelične vruće pocinčana, s 4 vijka M6 x 16, tip 262 Rd 8-10  "OBO BETTERMANN" ili drugi odgovarajući jednakovrijedni proizvod:
_______________________________________</t>
  </si>
  <si>
    <r>
      <t xml:space="preserve">Dobava  i  polaganje na krovne nosače okruglog vodiča od aluminija </t>
    </r>
    <r>
      <rPr>
        <sz val="10"/>
        <rFont val="Symbol"/>
        <family val="1"/>
        <charset val="2"/>
      </rPr>
      <t>F</t>
    </r>
    <r>
      <rPr>
        <sz val="10"/>
        <rFont val="Arial CE"/>
        <family val="2"/>
        <charset val="238"/>
      </rPr>
      <t>10 punog presjeka za instalaciju na krovu, tip RD 10-ALU "OBO BETTERMANN" ili drugi odgovarajući jednakovrijedni proizvod:
_______________________________________</t>
    </r>
  </si>
  <si>
    <t xml:space="preserve">Dobava i postavljanje nosač krovnih instalacija za ravne krovove, za okrugle vodiče Rd 8 do 10, Blok od betona otpornog na smrzavanje, težina 1 kg, s plastičnim držačem od polietilena, (razmak između nosača 0,8m), tip 165 R-8-10 "OBO BETTERMANN" ili drugi odgovarajući jednakovrijedni proizvod:
_______________________________________
</t>
  </si>
  <si>
    <t>Dobava i ugradnja križne spojnice s međupločicom, za okrugli vodič Rd 8-10, s 4 šesterokutna vijka M8 x 25 i 4 šesterokutne matice M8, od V4A nehrđajućeg čelika, tip 252 8-10 V4A  "OBO BETTERMANN" ili drugi odgovarajući jednakovrijedni proizvod:
_______________________________________</t>
  </si>
  <si>
    <t>Dobava i ugradnja rasteznog elementa za izjednačenje promjena dužina pod utjecajem temperature, od okruglog vodiča Rd 8-Alu, komplet sa spojnicama, tip 172 AR "OBO BETTERMANN" ili drugi odgovarajući jednakovrijedni proizvod:
______________________________________</t>
  </si>
  <si>
    <r>
      <t xml:space="preserve">- hvataljka  visine 2,0m, </t>
    </r>
    <r>
      <rPr>
        <sz val="10"/>
        <rFont val="Symbol"/>
        <family val="1"/>
        <charset val="2"/>
      </rPr>
      <t>F</t>
    </r>
    <r>
      <rPr>
        <sz val="10"/>
        <rFont val="Arial CE"/>
        <family val="2"/>
        <charset val="238"/>
      </rPr>
      <t>10/16, od aluminija, tip 101VL2000 "OBO BETTERMANN" ili drugi odgovarajući jednakovrijedni proizvod:
______________________________________,
komplet sa betonskim postoljem 16kg, zaštita od smrzavanja, tip 101B2-16 M16 "OBO BETTERMANN" ili drugi odgovarajući jednakovrijedni proizvod:
______________________________________,
komplet sa spojnicom od nehrđajućeg čelika V2A za RD 10 mm</t>
    </r>
  </si>
  <si>
    <r>
      <t xml:space="preserve">- hvataljka  visine 4m, </t>
    </r>
    <r>
      <rPr>
        <sz val="10"/>
        <rFont val="Symbol"/>
        <family val="1"/>
        <charset val="2"/>
      </rPr>
      <t>F</t>
    </r>
    <r>
      <rPr>
        <sz val="10"/>
        <rFont val="Arial CE"/>
        <family val="2"/>
        <charset val="238"/>
      </rPr>
      <t>16, od aluminija, tip 101 VL4000 "OBO BETTERMANN" ili drugi odgovarajući jednakovrijedni proizvod:
______________________________________,
komplet sa betonskim postoljem 3×16kg, zaštita od smrzavanja, tip F-FIX-S16 "OBO BETTERMANN" ili drugi odgovarajući jednakovrijedni proizvod:
______________________________________,
komplet sa tronošcem za bezvijčano spajanje samostojećih hvataljki tip isFang 3B-150 AL "OBO BETTERMANN" ili drugi oodgovarajući jednakovrijedni proizvod
_______________________________________
komplet sa spojnicom od nehrđajućeg čelika V2A za RD 10 mm</t>
    </r>
  </si>
  <si>
    <r>
      <t>- sabirnica za izjednačenje potencijala (kod GRO) za industrijske aplikacije, od bakra, sa 12 priključnih vijčanih mjesta M10, tip 1802 12 CU "OBO BETTERMANN" ili drugi odgovarajući jednakovrijedni proizvod:
______________________________________, komplet sa pokrivnom pločom i stopicama za kabel 16-25mm</t>
    </r>
    <r>
      <rPr>
        <vertAlign val="superscript"/>
        <sz val="10"/>
        <rFont val="Arial CE"/>
        <family val="2"/>
        <charset val="238"/>
      </rPr>
      <t>2</t>
    </r>
  </si>
  <si>
    <r>
      <t>- sabirnica za izjednačenje potencijala (kod RO-1, RO-2, RO-3, RO-4, RK, RO-Kuhinja, RO-Dvorana), od bakra, sa 2+7 priključnih mjesta (2 za vodiče 25mm</t>
    </r>
    <r>
      <rPr>
        <vertAlign val="superscript"/>
        <sz val="10"/>
        <rFont val="Arial CE"/>
        <family val="2"/>
        <charset val="238"/>
      </rPr>
      <t>2</t>
    </r>
    <r>
      <rPr>
        <sz val="10"/>
        <rFont val="Arial CE"/>
        <family val="2"/>
        <charset val="238"/>
      </rPr>
      <t xml:space="preserve"> i 7 za vodiče 16mm</t>
    </r>
    <r>
      <rPr>
        <vertAlign val="superscript"/>
        <sz val="10"/>
        <rFont val="Arial CE"/>
        <family val="2"/>
        <charset val="238"/>
      </rPr>
      <t>2</t>
    </r>
    <r>
      <rPr>
        <sz val="10"/>
        <rFont val="Arial CE"/>
        <family val="2"/>
        <charset val="238"/>
      </rPr>
      <t>), tip 1801 VDE "OBO BETTERMANN" ili drugi odgovarajući jednakovrijedni proizvod:
______________________________________, komplet sa pokrivnom pločom</t>
    </r>
  </si>
  <si>
    <t xml:space="preserve">Izrada priključka na vodovodnu mrezu
lijevano željeznim cijevima. Ugradnja
novih vodomjera i fitinga. zapornih
organa sa svim spojnim i brtvenim
materijalom.U cijenu uračunati prometnu
regulaciju i zastitu prometa. Radove
izvodi komunalno javno poduzece.
</t>
  </si>
  <si>
    <r>
      <t xml:space="preserve">Dobava i montaža cijevi od polietilena visoke gustoće PE-100 (PEHD) debljih stijenki izrađene prema standardu DIN ili ONORM.(u kvaliteti ISO 9001-9002) za vanjski prsten hidrantske mreže(DN </t>
    </r>
    <r>
      <rPr>
        <b/>
        <sz val="10"/>
        <rFont val="Arial"/>
        <family val="2"/>
        <charset val="238"/>
      </rPr>
      <t xml:space="preserve">100), </t>
    </r>
    <r>
      <rPr>
        <sz val="10"/>
        <rFont val="Arial"/>
        <family val="2"/>
        <charset val="238"/>
      </rPr>
      <t>uključivo sav spojni,brtveni, pričvrsni i izolacijski materijal.</t>
    </r>
  </si>
  <si>
    <r>
      <t>Dobava i montaža cijevi od polietilena visoke gustoće PE-100 (PEHD) debljih stijenki izrađene prema standardu DIN ili ONORM.(u kvaliteti ISO 9001-9002) za vanjski prsten hidrantske mreže(DN 5</t>
    </r>
    <r>
      <rPr>
        <b/>
        <sz val="10"/>
        <rFont val="Arial"/>
        <family val="2"/>
        <charset val="238"/>
      </rPr>
      <t xml:space="preserve">0), </t>
    </r>
    <r>
      <rPr>
        <sz val="10"/>
        <rFont val="Arial"/>
        <family val="2"/>
        <charset val="238"/>
      </rPr>
      <t>uključivo sav spojni,brtveni, pričvrsni i izolacijski materijal.</t>
    </r>
  </si>
  <si>
    <r>
      <t xml:space="preserve">Dobava i montaža cijevi od polietilena visoke gustoće PE-100 (PEHD) debljih stijenki izrađene prema standardu DIN ili ONORM.(u kvaliteti ISO 9001-9002) za navodnjavanje (DN </t>
    </r>
    <r>
      <rPr>
        <b/>
        <sz val="10"/>
        <rFont val="Arial"/>
        <family val="2"/>
        <charset val="238"/>
      </rPr>
      <t xml:space="preserve">50), </t>
    </r>
    <r>
      <rPr>
        <sz val="10"/>
        <rFont val="Arial"/>
        <family val="2"/>
        <charset val="238"/>
      </rPr>
      <t>uključivo sav spojni,brtveni, pričvrsni i izolacijski materijal.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</si>
</sst>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k_n_-;\-* #,##0.00\ _k_n_-;_-* &quot;-&quot;??\ _k_n_-;_-@_-"/>
    <numFmt numFmtId="179" formatCode="_-* #,##0.00_-;\-* #,##0.00_-;_-* &quot;-&quot;??_-;_-@_-"/>
    <numFmt numFmtId="184" formatCode="#,##0.00\ _k_n"/>
    <numFmt numFmtId="185" formatCode="#,##0.00\ &quot;kn&quot;"/>
    <numFmt numFmtId="186" formatCode="0.00_)"/>
    <numFmt numFmtId="188" formatCode="_-* #,##0.000\ _K_n_-;\-* #,##0.000\ _K_n_-;_-* &quot;-&quot;??\ _K_n_-;_-@_-"/>
    <numFmt numFmtId="189" formatCode="_-* #,##0\ "/>
    <numFmt numFmtId="190" formatCode="0.0"/>
    <numFmt numFmtId="192" formatCode="#,##0.0"/>
    <numFmt numFmtId="193" formatCode="#&quot;.&quot;"/>
    <numFmt numFmtId="194" formatCode="d/m/;@"/>
    <numFmt numFmtId="195" formatCode="#,##0.00;[Red]#,##0.00"/>
    <numFmt numFmtId="196" formatCode="#,##0.00\ _k_n;[Red]#,##0.00\ _k_n"/>
    <numFmt numFmtId="197" formatCode="_-* #,##0.00\ [$kn-41A]_-;\-* #,##0.00\ [$kn-41A]_-;_-* &quot;-&quot;??\ [$kn-41A]_-;_-@_-"/>
    <numFmt numFmtId="198" formatCode="0.00;[Red]0.00"/>
  </numFmts>
  <fonts count="145">
    <font>
      <sz val="10"/>
      <name val="Arial CE"/>
      <charset val="238"/>
    </font>
    <font>
      <b/>
      <sz val="10"/>
      <name val="Arial CE"/>
      <charset val="238"/>
    </font>
    <font>
      <i/>
      <sz val="10"/>
      <name val="Arial CE"/>
      <charset val="238"/>
    </font>
    <font>
      <b/>
      <i/>
      <sz val="10"/>
      <name val="Arial CE"/>
      <charset val="238"/>
    </font>
    <font>
      <sz val="10"/>
      <name val="Arial CE"/>
      <charset val="238"/>
    </font>
    <font>
      <sz val="11"/>
      <name val="TopazFEF"/>
      <charset val="238"/>
    </font>
    <font>
      <b/>
      <sz val="12"/>
      <name val="Arial CE"/>
      <charset val="238"/>
    </font>
    <font>
      <b/>
      <i/>
      <sz val="10"/>
      <name val="Arial CE"/>
      <family val="2"/>
      <charset val="238"/>
    </font>
    <font>
      <b/>
      <sz val="10"/>
      <name val="Arial CE"/>
      <family val="2"/>
      <charset val="238"/>
    </font>
    <font>
      <vertAlign val="superscript"/>
      <sz val="10"/>
      <name val="Arial CE"/>
      <charset val="238"/>
    </font>
    <font>
      <sz val="10"/>
      <name val="Symbol"/>
      <family val="1"/>
      <charset val="2"/>
    </font>
    <font>
      <sz val="10"/>
      <name val="Arial CE"/>
      <family val="2"/>
      <charset val="238"/>
    </font>
    <font>
      <sz val="10"/>
      <name val="Arial"/>
      <family val="2"/>
    </font>
    <font>
      <vertAlign val="superscript"/>
      <sz val="10"/>
      <name val="Arial CE"/>
      <family val="2"/>
      <charset val="238"/>
    </font>
    <font>
      <sz val="10"/>
      <name val="Helv"/>
      <charset val="238"/>
    </font>
    <font>
      <sz val="10"/>
      <name val="Arial"/>
      <family val="2"/>
      <charset val="238"/>
    </font>
    <font>
      <sz val="9"/>
      <name val="Calibri"/>
      <family val="2"/>
      <charset val="238"/>
    </font>
    <font>
      <sz val="12"/>
      <name val="Courier"/>
      <family val="1"/>
      <charset val="238"/>
    </font>
    <font>
      <sz val="11"/>
      <name val="Arial"/>
      <family val="2"/>
      <charset val="238"/>
    </font>
    <font>
      <b/>
      <i/>
      <sz val="10"/>
      <name val="Arial"/>
      <family val="2"/>
      <charset val="238"/>
    </font>
    <font>
      <i/>
      <sz val="10"/>
      <name val="Arial"/>
      <family val="2"/>
      <charset val="238"/>
    </font>
    <font>
      <b/>
      <sz val="9"/>
      <name val="Calibri"/>
      <family val="2"/>
      <charset val="238"/>
    </font>
    <font>
      <sz val="9"/>
      <name val="Arial"/>
      <family val="2"/>
      <charset val="238"/>
    </font>
    <font>
      <sz val="13.05"/>
      <name val="Calibri"/>
      <family val="2"/>
      <charset val="238"/>
    </font>
    <font>
      <sz val="10"/>
      <name val="Times New Roman"/>
      <family val="1"/>
      <charset val="238"/>
    </font>
    <font>
      <sz val="10"/>
      <color indexed="10"/>
      <name val="Arial"/>
      <family val="2"/>
      <charset val="238"/>
    </font>
    <font>
      <sz val="8"/>
      <name val="Arial"/>
      <family val="2"/>
      <charset val="238"/>
    </font>
    <font>
      <b/>
      <sz val="10"/>
      <name val="Arial"/>
      <family val="2"/>
      <charset val="238"/>
    </font>
    <font>
      <sz val="10"/>
      <name val="Helv"/>
    </font>
    <font>
      <sz val="10"/>
      <color indexed="48"/>
      <name val="Arial"/>
      <family val="2"/>
      <charset val="238"/>
    </font>
    <font>
      <sz val="8"/>
      <color indexed="48"/>
      <name val="Arial"/>
      <family val="2"/>
      <charset val="238"/>
    </font>
    <font>
      <b/>
      <sz val="8"/>
      <name val="Arial"/>
      <family val="2"/>
      <charset val="238"/>
    </font>
    <font>
      <b/>
      <sz val="10"/>
      <color indexed="48"/>
      <name val="Arial"/>
      <family val="2"/>
      <charset val="238"/>
    </font>
    <font>
      <b/>
      <sz val="8"/>
      <color indexed="14"/>
      <name val="Arial"/>
      <family val="2"/>
      <charset val="238"/>
    </font>
    <font>
      <sz val="10"/>
      <name val="Franklin Gothic Book"/>
      <family val="2"/>
      <charset val="238"/>
    </font>
    <font>
      <u/>
      <sz val="10"/>
      <name val="Arial"/>
      <family val="2"/>
      <charset val="238"/>
    </font>
    <font>
      <sz val="10"/>
      <color indexed="8"/>
      <name val="Arial"/>
      <family val="2"/>
      <charset val="238"/>
    </font>
    <font>
      <b/>
      <sz val="8"/>
      <color indexed="48"/>
      <name val="Arial"/>
      <family val="2"/>
      <charset val="238"/>
    </font>
    <font>
      <sz val="10"/>
      <color indexed="40"/>
      <name val="Arial"/>
      <family val="2"/>
      <charset val="238"/>
    </font>
    <font>
      <sz val="8"/>
      <color indexed="14"/>
      <name val="Arial"/>
      <family val="2"/>
      <charset val="238"/>
    </font>
    <font>
      <sz val="10"/>
      <color indexed="53"/>
      <name val="Arial"/>
      <family val="2"/>
      <charset val="238"/>
    </font>
    <font>
      <sz val="9"/>
      <name val="Arial CE"/>
      <family val="2"/>
      <charset val="238"/>
    </font>
    <font>
      <sz val="9"/>
      <color indexed="48"/>
      <name val="Arial CE"/>
      <family val="2"/>
      <charset val="238"/>
    </font>
    <font>
      <sz val="9"/>
      <color indexed="61"/>
      <name val="Arial"/>
      <family val="2"/>
      <charset val="238"/>
    </font>
    <font>
      <sz val="9"/>
      <color indexed="46"/>
      <name val="Arial"/>
      <family val="2"/>
      <charset val="238"/>
    </font>
    <font>
      <sz val="10"/>
      <color indexed="48"/>
      <name val="Arial"/>
      <family val="2"/>
    </font>
    <font>
      <sz val="8"/>
      <name val="Arial"/>
      <family val="2"/>
    </font>
    <font>
      <sz val="9"/>
      <name val="Arial"/>
      <family val="2"/>
    </font>
    <font>
      <sz val="10"/>
      <color indexed="14"/>
      <name val="Arial"/>
      <family val="2"/>
      <charset val="238"/>
    </font>
    <font>
      <sz val="10"/>
      <color indexed="11"/>
      <name val="Arial"/>
      <family val="2"/>
      <charset val="238"/>
    </font>
    <font>
      <sz val="11"/>
      <color indexed="51"/>
      <name val="Arial"/>
      <family val="2"/>
      <charset val="238"/>
    </font>
    <font>
      <b/>
      <sz val="10"/>
      <color indexed="8"/>
      <name val="Arial"/>
      <family val="2"/>
      <charset val="238"/>
    </font>
    <font>
      <vertAlign val="superscript"/>
      <sz val="10"/>
      <name val="Arial"/>
      <family val="2"/>
      <charset val="238"/>
    </font>
    <font>
      <sz val="8"/>
      <color indexed="17"/>
      <name val="Arial"/>
      <family val="2"/>
      <charset val="238"/>
    </font>
    <font>
      <sz val="8"/>
      <color indexed="53"/>
      <name val="Arial"/>
      <family val="2"/>
      <charset val="238"/>
    </font>
    <font>
      <sz val="10"/>
      <name val="Calibri"/>
      <family val="2"/>
      <charset val="238"/>
    </font>
    <font>
      <sz val="10"/>
      <color indexed="30"/>
      <name val="Arial"/>
      <family val="2"/>
      <charset val="238"/>
    </font>
    <font>
      <i/>
      <u/>
      <sz val="10"/>
      <name val="Arial"/>
      <family val="2"/>
      <charset val="238"/>
    </font>
    <font>
      <sz val="7"/>
      <name val="Times New Roman"/>
      <family val="1"/>
      <charset val="238"/>
    </font>
    <font>
      <vertAlign val="subscript"/>
      <sz val="10"/>
      <name val="Arial"/>
      <family val="2"/>
      <charset val="238"/>
    </font>
    <font>
      <sz val="8"/>
      <color indexed="30"/>
      <name val="Arial"/>
      <family val="2"/>
      <charset val="238"/>
    </font>
    <font>
      <sz val="11"/>
      <color indexed="48"/>
      <name val="Arial"/>
      <family val="2"/>
      <charset val="238"/>
    </font>
    <font>
      <sz val="10"/>
      <name val="Arial Narrow"/>
      <family val="2"/>
      <charset val="238"/>
    </font>
    <font>
      <sz val="10"/>
      <color indexed="9"/>
      <name val="Arial"/>
      <family val="2"/>
    </font>
    <font>
      <sz val="10"/>
      <color indexed="9"/>
      <name val="Arial"/>
      <family val="2"/>
      <charset val="238"/>
    </font>
    <font>
      <i/>
      <sz val="9"/>
      <name val="Arial"/>
      <family val="2"/>
      <charset val="238"/>
    </font>
    <font>
      <i/>
      <sz val="10"/>
      <name val="Arial"/>
      <family val="2"/>
    </font>
    <font>
      <b/>
      <sz val="10"/>
      <name val="Arial"/>
      <family val="2"/>
    </font>
    <font>
      <sz val="10"/>
      <name val="Arial"/>
      <charset val="238"/>
    </font>
    <font>
      <i/>
      <sz val="7"/>
      <name val="Times New Roman"/>
      <family val="1"/>
      <charset val="238"/>
    </font>
    <font>
      <b/>
      <i/>
      <u/>
      <sz val="10"/>
      <name val="Arial"/>
      <family val="2"/>
      <charset val="238"/>
    </font>
    <font>
      <sz val="10"/>
      <name val="MS Sans Serif"/>
      <family val="2"/>
      <charset val="238"/>
    </font>
    <font>
      <b/>
      <sz val="9"/>
      <color indexed="21"/>
      <name val="Arial"/>
      <family val="2"/>
      <charset val="238"/>
    </font>
    <font>
      <sz val="9"/>
      <color indexed="21"/>
      <name val="Arial"/>
      <family val="2"/>
      <charset val="238"/>
    </font>
    <font>
      <sz val="11"/>
      <name val="Arial"/>
      <family val="1"/>
    </font>
    <font>
      <sz val="10"/>
      <name val="Arial"/>
      <family val="1"/>
    </font>
    <font>
      <b/>
      <sz val="10"/>
      <name val="Arial"/>
      <family val="1"/>
    </font>
    <font>
      <sz val="10"/>
      <name val="Arial"/>
      <family val="1"/>
      <charset val="238"/>
    </font>
    <font>
      <sz val="9.5"/>
      <name val="Arial"/>
      <family val="2"/>
      <charset val="238"/>
    </font>
    <font>
      <sz val="7"/>
      <name val="Arial"/>
      <family val="2"/>
      <charset val="238"/>
    </font>
    <font>
      <b/>
      <sz val="14"/>
      <name val="Arial"/>
      <family val="2"/>
      <charset val="238"/>
    </font>
    <font>
      <b/>
      <sz val="11"/>
      <name val="Arial"/>
      <family val="2"/>
      <charset val="238"/>
    </font>
    <font>
      <i/>
      <sz val="9"/>
      <name val="Arial"/>
      <family val="2"/>
    </font>
    <font>
      <b/>
      <sz val="12"/>
      <name val="Arial"/>
      <family val="2"/>
    </font>
    <font>
      <b/>
      <i/>
      <sz val="10"/>
      <name val="Arial"/>
      <family val="2"/>
    </font>
    <font>
      <b/>
      <i/>
      <sz val="10"/>
      <color indexed="10"/>
      <name val="Arial"/>
      <family val="2"/>
    </font>
    <font>
      <b/>
      <sz val="10.5"/>
      <name val="Arial"/>
      <family val="2"/>
      <charset val="238"/>
    </font>
    <font>
      <sz val="10"/>
      <name val="Swis721 BT"/>
      <family val="2"/>
    </font>
    <font>
      <i/>
      <sz val="9"/>
      <name val="Swis721 BT"/>
      <family val="2"/>
    </font>
    <font>
      <sz val="10"/>
      <color indexed="8"/>
      <name val="Swis721 BT"/>
      <family val="2"/>
    </font>
    <font>
      <vertAlign val="superscript"/>
      <sz val="9"/>
      <name val="Arial"/>
      <family val="2"/>
      <charset val="238"/>
    </font>
    <font>
      <b/>
      <sz val="9"/>
      <name val="Arial"/>
      <family val="2"/>
      <charset val="238"/>
    </font>
    <font>
      <b/>
      <sz val="12"/>
      <name val="Arial"/>
      <family val="2"/>
      <charset val="238"/>
    </font>
    <font>
      <b/>
      <i/>
      <sz val="10"/>
      <color indexed="9"/>
      <name val="Arial"/>
      <family val="2"/>
      <charset val="238"/>
    </font>
    <font>
      <b/>
      <u/>
      <sz val="10"/>
      <name val="Arial"/>
      <family val="2"/>
      <charset val="238"/>
    </font>
    <font>
      <b/>
      <i/>
      <sz val="14"/>
      <name val="Arial"/>
      <family val="2"/>
      <charset val="238"/>
    </font>
    <font>
      <b/>
      <i/>
      <sz val="10"/>
      <color indexed="10"/>
      <name val="Arial"/>
      <family val="2"/>
      <charset val="238"/>
    </font>
    <font>
      <b/>
      <i/>
      <sz val="10.5"/>
      <name val="Arial"/>
      <family val="2"/>
      <charset val="238"/>
    </font>
    <font>
      <b/>
      <i/>
      <sz val="11"/>
      <name val="Arial"/>
      <family val="2"/>
      <charset val="238"/>
    </font>
    <font>
      <i/>
      <sz val="11"/>
      <name val="Arial"/>
      <family val="2"/>
      <charset val="238"/>
    </font>
    <font>
      <sz val="12"/>
      <color indexed="11"/>
      <name val="Arial"/>
      <family val="2"/>
      <charset val="238"/>
    </font>
    <font>
      <sz val="12"/>
      <name val="Arial"/>
      <family val="2"/>
      <charset val="238"/>
    </font>
    <font>
      <b/>
      <sz val="12"/>
      <color indexed="11"/>
      <name val="Arial"/>
      <family val="2"/>
      <charset val="238"/>
    </font>
    <font>
      <b/>
      <sz val="11"/>
      <name val="Arial"/>
      <family val="2"/>
    </font>
    <font>
      <b/>
      <sz val="11"/>
      <color indexed="8"/>
      <name val="Arial"/>
      <family val="2"/>
      <charset val="238"/>
    </font>
    <font>
      <b/>
      <sz val="10"/>
      <color indexed="11"/>
      <name val="Arial"/>
      <family val="2"/>
      <charset val="238"/>
    </font>
    <font>
      <i/>
      <sz val="10"/>
      <name val="Arial CE"/>
      <family val="2"/>
      <charset val="238"/>
    </font>
    <font>
      <sz val="11"/>
      <color theme="1"/>
      <name val="Calibri"/>
      <family val="2"/>
      <charset val="238"/>
      <scheme val="minor"/>
    </font>
    <font>
      <sz val="11"/>
      <color rgb="FF9C6500"/>
      <name val="Calibri"/>
      <family val="2"/>
      <charset val="238"/>
      <scheme val="minor"/>
    </font>
    <font>
      <sz val="10"/>
      <color theme="1"/>
      <name val="Myriad Pro"/>
      <family val="2"/>
      <charset val="238"/>
    </font>
    <font>
      <sz val="11"/>
      <color rgb="FF000000"/>
      <name val="Calibri"/>
      <family val="2"/>
    </font>
    <font>
      <sz val="11"/>
      <color theme="1"/>
      <name val="Calibri"/>
      <family val="2"/>
      <scheme val="minor"/>
    </font>
    <font>
      <sz val="10"/>
      <color rgb="FFFF0000"/>
      <name val="Times New Roman"/>
      <family val="1"/>
      <charset val="238"/>
    </font>
    <font>
      <sz val="10"/>
      <color rgb="FF00B0F0"/>
      <name val="Arial"/>
      <family val="2"/>
      <charset val="238"/>
    </font>
    <font>
      <sz val="10"/>
      <color rgb="FF0070C0"/>
      <name val="Arial"/>
      <family val="2"/>
      <charset val="238"/>
    </font>
    <font>
      <b/>
      <sz val="16"/>
      <color rgb="FFFFC000"/>
      <name val="Arial"/>
      <family val="2"/>
      <charset val="238"/>
    </font>
    <font>
      <sz val="10"/>
      <color theme="1"/>
      <name val="Calibri"/>
      <family val="2"/>
      <charset val="238"/>
      <scheme val="minor"/>
    </font>
    <font>
      <sz val="10"/>
      <color rgb="FFFF0000"/>
      <name val="Arial"/>
      <family val="2"/>
      <charset val="238"/>
    </font>
    <font>
      <sz val="10"/>
      <color theme="1"/>
      <name val="Swis721 BT"/>
      <family val="2"/>
    </font>
    <font>
      <sz val="10"/>
      <color theme="3" tint="0.59999389629810485"/>
      <name val="Arial"/>
      <family val="2"/>
      <charset val="238"/>
    </font>
    <font>
      <sz val="10"/>
      <name val="Calibri"/>
      <family val="2"/>
      <charset val="238"/>
      <scheme val="minor"/>
    </font>
    <font>
      <sz val="10"/>
      <color rgb="FF0070C0"/>
      <name val="Helv"/>
    </font>
    <font>
      <b/>
      <sz val="10"/>
      <color rgb="FF00B0F0"/>
      <name val="Arial"/>
      <family val="2"/>
      <charset val="238"/>
    </font>
    <font>
      <sz val="8"/>
      <color rgb="FF00B0F0"/>
      <name val="Arial"/>
      <family val="2"/>
      <charset val="238"/>
    </font>
    <font>
      <u/>
      <sz val="10"/>
      <color rgb="FF00B0F0"/>
      <name val="Arial"/>
      <family val="2"/>
      <charset val="238"/>
    </font>
    <font>
      <sz val="9"/>
      <color rgb="FF00B0F0"/>
      <name val="Arial"/>
      <family val="2"/>
      <charset val="238"/>
    </font>
    <font>
      <b/>
      <sz val="10"/>
      <color theme="3" tint="0.59999389629810485"/>
      <name val="Arial"/>
      <family val="2"/>
      <charset val="238"/>
    </font>
    <font>
      <sz val="10"/>
      <color theme="3" tint="0.39997558519241921"/>
      <name val="Arial"/>
      <family val="2"/>
      <charset val="238"/>
    </font>
    <font>
      <sz val="10"/>
      <color rgb="FFFF33CC"/>
      <name val="Arial"/>
      <family val="2"/>
      <charset val="238"/>
    </font>
    <font>
      <sz val="10"/>
      <color rgb="FF00B050"/>
      <name val="Arial"/>
      <family val="2"/>
      <charset val="238"/>
    </font>
    <font>
      <sz val="8"/>
      <color rgb="FF0070C0"/>
      <name val="Arial"/>
      <family val="2"/>
      <charset val="238"/>
    </font>
    <font>
      <b/>
      <sz val="10"/>
      <color rgb="FF0070C0"/>
      <name val="Arial"/>
      <family val="2"/>
      <charset val="238"/>
    </font>
    <font>
      <i/>
      <sz val="10"/>
      <color theme="1"/>
      <name val="Arial"/>
      <family val="2"/>
    </font>
    <font>
      <sz val="10"/>
      <color theme="1"/>
      <name val="Arial"/>
      <family val="2"/>
    </font>
    <font>
      <sz val="10"/>
      <color theme="1"/>
      <name val="Arial"/>
      <family val="2"/>
      <charset val="238"/>
    </font>
    <font>
      <sz val="10"/>
      <color rgb="FFFF0000"/>
      <name val="Arial"/>
      <family val="1"/>
    </font>
    <font>
      <sz val="10"/>
      <color rgb="FFFF0000"/>
      <name val="Arial"/>
      <family val="1"/>
      <charset val="238"/>
    </font>
    <font>
      <b/>
      <sz val="10"/>
      <color theme="1"/>
      <name val="Arial"/>
      <family val="2"/>
    </font>
    <font>
      <sz val="9"/>
      <color theme="1"/>
      <name val="Arial"/>
      <family val="2"/>
      <charset val="238"/>
    </font>
    <font>
      <b/>
      <sz val="9"/>
      <color theme="1"/>
      <name val="Arial"/>
      <family val="2"/>
      <charset val="238"/>
    </font>
    <font>
      <sz val="10"/>
      <color theme="1"/>
      <name val="Arial"/>
      <family val="1"/>
    </font>
    <font>
      <b/>
      <i/>
      <sz val="9"/>
      <name val="Arial CE"/>
      <charset val="238"/>
    </font>
    <font>
      <i/>
      <sz val="9"/>
      <name val="Arial CE"/>
      <charset val="238"/>
    </font>
    <font>
      <b/>
      <i/>
      <sz val="9"/>
      <name val="Arial"/>
      <family val="2"/>
      <charset val="238"/>
    </font>
    <font>
      <i/>
      <sz val="9"/>
      <name val="Arial CE"/>
      <family val="2"/>
      <charset val="238"/>
    </font>
  </fonts>
  <fills count="3">
    <fill>
      <patternFill patternType="none"/>
    </fill>
    <fill>
      <patternFill patternType="gray125"/>
    </fill>
    <fill>
      <patternFill patternType="solid">
        <fgColor rgb="FFFFEB9C"/>
      </patternFill>
    </fill>
  </fills>
  <borders count="50">
    <border>
      <left/>
      <right/>
      <top/>
      <bottom/>
      <diagonal/>
    </border>
    <border>
      <left/>
      <right style="medium">
        <color indexed="64"/>
      </right>
      <top/>
      <bottom style="hair">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ck">
        <color indexed="64"/>
      </top>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diagonal/>
    </border>
    <border>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5">
    <xf numFmtId="0" fontId="0" fillId="0" borderId="0"/>
    <xf numFmtId="179" fontId="4" fillId="0" borderId="0" applyFont="0" applyFill="0" applyBorder="0" applyAlignment="0" applyProtection="0"/>
    <xf numFmtId="179" fontId="15" fillId="0" borderId="0" applyFont="0" applyFill="0" applyBorder="0" applyAlignment="0" applyProtection="0"/>
    <xf numFmtId="43" fontId="15" fillId="0" borderId="0" applyFont="0" applyFill="0" applyBorder="0" applyAlignment="0" applyProtection="0"/>
    <xf numFmtId="0" fontId="108" fillId="2" borderId="0" applyNumberFormat="0" applyBorder="0" applyAlignment="0" applyProtection="0"/>
    <xf numFmtId="0" fontId="15" fillId="0" borderId="0"/>
    <xf numFmtId="0" fontId="107" fillId="0" borderId="0"/>
    <xf numFmtId="186" fontId="17" fillId="0" borderId="0"/>
    <xf numFmtId="0" fontId="71" fillId="0" borderId="0"/>
    <xf numFmtId="0" fontId="71" fillId="0" borderId="0"/>
    <xf numFmtId="0" fontId="15" fillId="0" borderId="0"/>
    <xf numFmtId="0" fontId="15" fillId="0" borderId="0"/>
    <xf numFmtId="0" fontId="109" fillId="0" borderId="0"/>
    <xf numFmtId="0" fontId="107" fillId="0" borderId="0"/>
    <xf numFmtId="0" fontId="110" fillId="0" borderId="0"/>
    <xf numFmtId="0" fontId="18" fillId="0" borderId="0"/>
    <xf numFmtId="0" fontId="15" fillId="0" borderId="0"/>
    <xf numFmtId="0" fontId="12" fillId="0" borderId="0"/>
    <xf numFmtId="0" fontId="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11" fillId="0" borderId="0"/>
    <xf numFmtId="0" fontId="107" fillId="0" borderId="0"/>
    <xf numFmtId="0" fontId="74" fillId="0" borderId="0"/>
    <xf numFmtId="0" fontId="15" fillId="0" borderId="0"/>
    <xf numFmtId="0" fontId="15" fillId="0" borderId="0"/>
    <xf numFmtId="0" fontId="15" fillId="0" borderId="0"/>
    <xf numFmtId="9" fontId="4"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cellStyleXfs>
  <cellXfs count="1603">
    <xf numFmtId="0" fontId="0" fillId="0" borderId="0" xfId="0"/>
    <xf numFmtId="4" fontId="3" fillId="0" borderId="0" xfId="0" applyNumberFormat="1" applyFont="1" applyFill="1" applyBorder="1" applyAlignment="1">
      <alignment horizontal="center"/>
    </xf>
    <xf numFmtId="4" fontId="19" fillId="0" borderId="0" xfId="0" applyNumberFormat="1" applyFont="1" applyFill="1" applyAlignment="1">
      <alignment horizontal="right"/>
    </xf>
    <xf numFmtId="0" fontId="21" fillId="0" borderId="0" xfId="0" applyFont="1" applyFill="1" applyBorder="1" applyAlignment="1">
      <alignment vertical="top" wrapText="1"/>
    </xf>
    <xf numFmtId="184" fontId="16" fillId="0" borderId="0" xfId="0" applyNumberFormat="1" applyFont="1" applyFill="1" applyBorder="1" applyAlignment="1">
      <alignment horizontal="right" wrapText="1"/>
    </xf>
    <xf numFmtId="4" fontId="113" fillId="0" borderId="0" xfId="0" applyNumberFormat="1" applyFont="1" applyFill="1" applyBorder="1" applyAlignment="1">
      <alignment horizontal="right" wrapText="1"/>
    </xf>
    <xf numFmtId="4" fontId="15" fillId="0" borderId="0" xfId="0" applyNumberFormat="1" applyFont="1" applyFill="1" applyBorder="1" applyAlignment="1">
      <alignment horizontal="right" wrapText="1"/>
    </xf>
    <xf numFmtId="0" fontId="15" fillId="0" borderId="0" xfId="0" applyFont="1" applyFill="1" applyAlignment="1">
      <alignment vertical="top" wrapText="1"/>
    </xf>
    <xf numFmtId="4" fontId="27" fillId="0" borderId="0" xfId="0" applyNumberFormat="1" applyFont="1" applyFill="1" applyBorder="1" applyAlignment="1">
      <alignment horizontal="right" vertical="top" wrapText="1"/>
    </xf>
    <xf numFmtId="4" fontId="27" fillId="0" borderId="0" xfId="0" applyNumberFormat="1" applyFont="1" applyFill="1" applyBorder="1" applyAlignment="1">
      <alignment horizontal="right" wrapText="1"/>
    </xf>
    <xf numFmtId="0" fontId="37" fillId="0" borderId="0" xfId="0" applyFont="1" applyFill="1" applyBorder="1" applyAlignment="1">
      <alignment vertical="top" wrapText="1"/>
    </xf>
    <xf numFmtId="0" fontId="41" fillId="0" borderId="0" xfId="0" applyFont="1" applyFill="1" applyAlignment="1">
      <alignment vertical="top"/>
    </xf>
    <xf numFmtId="4" fontId="15" fillId="0" borderId="0" xfId="0" applyNumberFormat="1" applyFont="1" applyFill="1" applyAlignment="1">
      <alignment horizontal="right" wrapText="1"/>
    </xf>
    <xf numFmtId="0" fontId="42" fillId="0" borderId="0" xfId="0" applyFont="1" applyFill="1" applyAlignment="1">
      <alignment vertical="top"/>
    </xf>
    <xf numFmtId="0" fontId="26" fillId="0" borderId="0" xfId="0" applyFont="1" applyFill="1" applyAlignment="1">
      <alignment vertical="top" wrapText="1"/>
    </xf>
    <xf numFmtId="4" fontId="29" fillId="0" borderId="0" xfId="0" applyNumberFormat="1" applyFont="1" applyFill="1" applyAlignment="1">
      <alignment horizontal="right" wrapText="1"/>
    </xf>
    <xf numFmtId="4" fontId="115" fillId="0" borderId="0" xfId="0" applyNumberFormat="1" applyFont="1" applyFill="1" applyBorder="1" applyAlignment="1">
      <alignment horizontal="right" wrapText="1"/>
    </xf>
    <xf numFmtId="0" fontId="0" fillId="0" borderId="0" xfId="0" applyFill="1"/>
    <xf numFmtId="0" fontId="30" fillId="0" borderId="0" xfId="0" applyFont="1" applyFill="1" applyAlignment="1">
      <alignment vertical="top" wrapText="1"/>
    </xf>
    <xf numFmtId="0" fontId="30" fillId="0" borderId="0" xfId="0" applyFont="1" applyFill="1" applyBorder="1" applyAlignment="1">
      <alignment horizontal="left" vertical="top"/>
    </xf>
    <xf numFmtId="0" fontId="61" fillId="0" borderId="0" xfId="0" applyFont="1" applyFill="1" applyBorder="1" applyAlignment="1">
      <alignment vertical="top" wrapText="1"/>
    </xf>
    <xf numFmtId="2" fontId="15" fillId="0" borderId="0" xfId="0" applyNumberFormat="1" applyFont="1" applyFill="1" applyBorder="1" applyAlignment="1">
      <alignment horizontal="center" wrapText="1"/>
    </xf>
    <xf numFmtId="0" fontId="15" fillId="0" borderId="0" xfId="0" applyFont="1" applyFill="1"/>
    <xf numFmtId="2" fontId="15" fillId="0" borderId="2" xfId="0" applyNumberFormat="1" applyFont="1" applyFill="1" applyBorder="1" applyAlignment="1">
      <alignment horizontal="center" wrapText="1"/>
    </xf>
    <xf numFmtId="0" fontId="0" fillId="0" borderId="0" xfId="0" applyFill="1" applyBorder="1"/>
    <xf numFmtId="0" fontId="117" fillId="0" borderId="0" xfId="0" applyFont="1" applyFill="1"/>
    <xf numFmtId="0" fontId="27" fillId="0" borderId="0" xfId="0" applyFont="1" applyFill="1"/>
    <xf numFmtId="2" fontId="15" fillId="0" borderId="7" xfId="0" applyNumberFormat="1" applyFont="1" applyFill="1" applyBorder="1" applyAlignment="1">
      <alignment horizontal="center" wrapText="1"/>
    </xf>
    <xf numFmtId="2" fontId="15" fillId="0" borderId="8" xfId="0" applyNumberFormat="1" applyFont="1" applyFill="1" applyBorder="1" applyAlignment="1">
      <alignment horizontal="center" wrapText="1"/>
    </xf>
    <xf numFmtId="4" fontId="15" fillId="0" borderId="0" xfId="0" applyNumberFormat="1" applyFont="1" applyFill="1" applyBorder="1" applyAlignment="1" applyProtection="1">
      <alignment wrapText="1"/>
    </xf>
    <xf numFmtId="0" fontId="15" fillId="0" borderId="0" xfId="12" applyNumberFormat="1" applyFont="1" applyFill="1" applyBorder="1" applyAlignment="1" applyProtection="1">
      <alignment vertical="top" wrapText="1"/>
    </xf>
    <xf numFmtId="0" fontId="117" fillId="0" borderId="0" xfId="0" applyFont="1" applyFill="1" applyBorder="1" applyAlignment="1" applyProtection="1">
      <alignment horizontal="left" wrapText="1"/>
    </xf>
    <xf numFmtId="0" fontId="15" fillId="0" borderId="0" xfId="0" applyFont="1" applyFill="1" applyAlignment="1" applyProtection="1">
      <alignment horizontal="left" wrapText="1"/>
    </xf>
    <xf numFmtId="0" fontId="27" fillId="0" borderId="0" xfId="11" applyFont="1" applyFill="1" applyBorder="1" applyAlignment="1" applyProtection="1">
      <alignment horizontal="right"/>
      <protection hidden="1"/>
    </xf>
    <xf numFmtId="0" fontId="4" fillId="0" borderId="0" xfId="0" applyFont="1" applyFill="1" applyBorder="1" applyAlignment="1" applyProtection="1">
      <alignment vertical="center"/>
    </xf>
    <xf numFmtId="0" fontId="11" fillId="0" borderId="9" xfId="28" applyFont="1" applyFill="1" applyBorder="1" applyAlignment="1" applyProtection="1">
      <alignment vertical="center"/>
    </xf>
    <xf numFmtId="0" fontId="11" fillId="0" borderId="0" xfId="28" applyFont="1" applyFill="1" applyBorder="1" applyAlignment="1" applyProtection="1">
      <alignment vertical="center"/>
    </xf>
    <xf numFmtId="0" fontId="15" fillId="0" borderId="0" xfId="28" applyFont="1" applyFill="1" applyBorder="1" applyAlignment="1" applyProtection="1">
      <alignment vertical="center"/>
    </xf>
    <xf numFmtId="0" fontId="27" fillId="0" borderId="0" xfId="11" applyNumberFormat="1" applyFont="1" applyFill="1" applyBorder="1" applyAlignment="1" applyProtection="1">
      <alignment wrapText="1"/>
      <protection hidden="1"/>
    </xf>
    <xf numFmtId="0" fontId="0" fillId="0" borderId="0" xfId="0" applyFill="1" applyAlignment="1"/>
    <xf numFmtId="186" fontId="12" fillId="0" borderId="0" xfId="7" applyFont="1" applyFill="1"/>
    <xf numFmtId="186" fontId="17" fillId="0" borderId="0" xfId="7" applyFill="1"/>
    <xf numFmtId="0" fontId="0" fillId="0" borderId="9" xfId="0" applyFill="1" applyBorder="1"/>
    <xf numFmtId="0" fontId="15" fillId="0" borderId="0" xfId="0" applyFont="1" applyFill="1" applyAlignment="1">
      <alignment horizontal="left" vertical="top"/>
    </xf>
    <xf numFmtId="0" fontId="12" fillId="0" borderId="0" xfId="0" applyFont="1" applyFill="1"/>
    <xf numFmtId="0" fontId="68" fillId="0" borderId="0" xfId="0" applyFont="1" applyFill="1"/>
    <xf numFmtId="49" fontId="0" fillId="0" borderId="0" xfId="0" applyNumberFormat="1" applyFill="1" applyBorder="1" applyAlignment="1">
      <alignment vertical="top"/>
    </xf>
    <xf numFmtId="49" fontId="0" fillId="0" borderId="0" xfId="0" applyNumberFormat="1" applyFill="1" applyBorder="1" applyAlignment="1">
      <alignment vertical="center"/>
    </xf>
    <xf numFmtId="186" fontId="17" fillId="0" borderId="0" xfId="7" applyFill="1" applyBorder="1"/>
    <xf numFmtId="186" fontId="15" fillId="0" borderId="0" xfId="7" applyFont="1" applyFill="1" applyAlignment="1">
      <alignment horizontal="left" vertical="top"/>
    </xf>
    <xf numFmtId="49" fontId="15" fillId="0" borderId="0" xfId="7" applyNumberFormat="1" applyFont="1" applyFill="1" applyBorder="1" applyAlignment="1">
      <alignment vertical="center"/>
    </xf>
    <xf numFmtId="186" fontId="15" fillId="0" borderId="0" xfId="7" applyFont="1" applyFill="1"/>
    <xf numFmtId="49" fontId="17" fillId="0" borderId="0" xfId="7" applyNumberFormat="1" applyFill="1" applyBorder="1" applyAlignment="1">
      <alignment vertical="center"/>
    </xf>
    <xf numFmtId="0" fontId="118" fillId="0" borderId="0" xfId="0" applyFont="1" applyFill="1" applyAlignment="1">
      <alignment vertical="top"/>
    </xf>
    <xf numFmtId="0" fontId="87" fillId="0" borderId="0" xfId="0" applyFont="1" applyFill="1" applyAlignment="1">
      <alignment vertical="top"/>
    </xf>
    <xf numFmtId="49" fontId="17" fillId="0" borderId="0" xfId="7" applyNumberFormat="1" applyFill="1" applyBorder="1" applyAlignment="1">
      <alignment vertical="top"/>
    </xf>
    <xf numFmtId="0" fontId="18" fillId="0" borderId="12" xfId="0" applyFont="1" applyFill="1" applyBorder="1" applyAlignment="1">
      <alignment horizontal="center" vertical="top" wrapText="1"/>
    </xf>
    <xf numFmtId="0" fontId="18" fillId="0" borderId="0" xfId="0" applyFont="1" applyFill="1" applyBorder="1" applyAlignment="1">
      <alignment horizontal="justify" vertical="top" wrapText="1"/>
    </xf>
    <xf numFmtId="0" fontId="18" fillId="0" borderId="0" xfId="0" applyFont="1" applyFill="1" applyBorder="1" applyAlignment="1">
      <alignment horizontal="center" wrapText="1"/>
    </xf>
    <xf numFmtId="195" fontId="100" fillId="0" borderId="13" xfId="0" applyNumberFormat="1" applyFont="1" applyFill="1" applyBorder="1" applyAlignment="1">
      <alignment horizontal="right" wrapText="1"/>
    </xf>
    <xf numFmtId="0" fontId="81" fillId="0" borderId="14" xfId="0" applyFont="1" applyFill="1" applyBorder="1" applyAlignment="1">
      <alignment horizontal="center" vertical="top" wrapText="1"/>
    </xf>
    <xf numFmtId="0" fontId="81" fillId="0" borderId="15" xfId="0" applyFont="1" applyFill="1" applyBorder="1" applyAlignment="1">
      <alignment horizontal="justify" vertical="top" wrapText="1"/>
    </xf>
    <xf numFmtId="0" fontId="18" fillId="0" borderId="15" xfId="0" applyFont="1" applyFill="1" applyBorder="1" applyAlignment="1">
      <alignment horizontal="center" wrapText="1"/>
    </xf>
    <xf numFmtId="195" fontId="100" fillId="0" borderId="16" xfId="0" applyNumberFormat="1" applyFont="1" applyFill="1" applyBorder="1" applyAlignment="1">
      <alignment horizontal="right" wrapText="1"/>
    </xf>
    <xf numFmtId="0" fontId="81" fillId="0" borderId="17" xfId="0" applyFont="1" applyFill="1" applyBorder="1" applyAlignment="1">
      <alignment horizontal="center" vertical="top" wrapText="1"/>
    </xf>
    <xf numFmtId="0" fontId="81" fillId="0" borderId="2" xfId="0" applyFont="1" applyFill="1" applyBorder="1" applyAlignment="1">
      <alignment horizontal="justify" vertical="center" wrapText="1"/>
    </xf>
    <xf numFmtId="0" fontId="18" fillId="0" borderId="10" xfId="0" applyFont="1" applyFill="1" applyBorder="1" applyAlignment="1">
      <alignment horizontal="center" wrapText="1"/>
    </xf>
    <xf numFmtId="195" fontId="81" fillId="0" borderId="18" xfId="0" applyNumberFormat="1" applyFont="1" applyFill="1" applyBorder="1" applyAlignment="1">
      <alignment horizontal="right" wrapText="1"/>
    </xf>
    <xf numFmtId="4" fontId="101" fillId="0" borderId="0" xfId="0" applyNumberFormat="1" applyFont="1" applyFill="1" applyAlignment="1">
      <alignment wrapText="1"/>
    </xf>
    <xf numFmtId="0" fontId="101" fillId="0" borderId="0" xfId="0" applyFont="1" applyFill="1" applyAlignment="1">
      <alignment vertical="top" wrapText="1"/>
    </xf>
    <xf numFmtId="0" fontId="81" fillId="0" borderId="10" xfId="0" applyFont="1" applyFill="1" applyBorder="1" applyAlignment="1">
      <alignment vertical="center" wrapText="1"/>
    </xf>
    <xf numFmtId="0" fontId="81" fillId="0" borderId="2" xfId="0" applyFont="1" applyFill="1" applyBorder="1" applyAlignment="1">
      <alignment vertical="center" wrapText="1"/>
    </xf>
    <xf numFmtId="0" fontId="81" fillId="0" borderId="18" xfId="0" applyFont="1" applyFill="1" applyBorder="1" applyAlignment="1">
      <alignment vertical="center" wrapText="1"/>
    </xf>
    <xf numFmtId="0" fontId="81" fillId="0" borderId="19" xfId="0" applyFont="1" applyFill="1" applyBorder="1" applyAlignment="1">
      <alignment horizontal="center" vertical="top" wrapText="1"/>
    </xf>
    <xf numFmtId="0" fontId="81" fillId="0" borderId="20" xfId="0" applyFont="1" applyFill="1" applyBorder="1" applyAlignment="1">
      <alignment horizontal="justify" vertical="center" wrapText="1"/>
    </xf>
    <xf numFmtId="0" fontId="18" fillId="0" borderId="21" xfId="0" applyFont="1" applyFill="1" applyBorder="1" applyAlignment="1">
      <alignment horizontal="center" wrapText="1"/>
    </xf>
    <xf numFmtId="195" fontId="81" fillId="0" borderId="22" xfId="0" applyNumberFormat="1" applyFont="1" applyFill="1" applyBorder="1" applyAlignment="1">
      <alignment horizontal="right" wrapText="1"/>
    </xf>
    <xf numFmtId="0" fontId="81" fillId="0" borderId="0" xfId="0" applyFont="1" applyFill="1" applyBorder="1" applyAlignment="1">
      <alignment horizontal="justify" vertical="center" wrapText="1"/>
    </xf>
    <xf numFmtId="195" fontId="81" fillId="0" borderId="23" xfId="0" applyNumberFormat="1" applyFont="1" applyFill="1" applyBorder="1" applyAlignment="1">
      <alignment horizontal="right" wrapText="1"/>
    </xf>
    <xf numFmtId="0" fontId="81" fillId="0" borderId="24" xfId="0" applyFont="1" applyFill="1" applyBorder="1" applyAlignment="1">
      <alignment vertical="top" wrapText="1"/>
    </xf>
    <xf numFmtId="0" fontId="81" fillId="0" borderId="20" xfId="0" applyFont="1" applyFill="1" applyBorder="1" applyAlignment="1">
      <alignment horizontal="left" vertical="center" wrapText="1"/>
    </xf>
    <xf numFmtId="0" fontId="81" fillId="0" borderId="12" xfId="0" applyFont="1" applyFill="1" applyBorder="1" applyAlignment="1">
      <alignment horizontal="center" vertical="top" wrapText="1"/>
    </xf>
    <xf numFmtId="0" fontId="81" fillId="0" borderId="0" xfId="0" applyFont="1" applyFill="1" applyBorder="1" applyAlignment="1">
      <alignment horizontal="justify" vertical="top" wrapText="1"/>
    </xf>
    <xf numFmtId="195" fontId="102" fillId="0" borderId="13" xfId="0" applyNumberFormat="1" applyFont="1" applyFill="1" applyBorder="1" applyAlignment="1">
      <alignment horizontal="right" wrapText="1"/>
    </xf>
    <xf numFmtId="0" fontId="81" fillId="0" borderId="25" xfId="0" applyFont="1" applyFill="1" applyBorder="1" applyAlignment="1">
      <alignment horizontal="center" vertical="top" wrapText="1"/>
    </xf>
    <xf numFmtId="0" fontId="81" fillId="0" borderId="3" xfId="0" applyFont="1" applyFill="1" applyBorder="1" applyAlignment="1">
      <alignment horizontal="justify" vertical="top" wrapText="1"/>
    </xf>
    <xf numFmtId="195" fontId="81" fillId="0" borderId="3" xfId="0" applyNumberFormat="1" applyFont="1" applyFill="1" applyBorder="1" applyAlignment="1">
      <alignment horizontal="right" wrapText="1"/>
    </xf>
    <xf numFmtId="4" fontId="103" fillId="0" borderId="26" xfId="0" applyNumberFormat="1" applyFont="1" applyFill="1" applyBorder="1" applyAlignment="1">
      <alignment wrapText="1"/>
    </xf>
    <xf numFmtId="195" fontId="102" fillId="0" borderId="0" xfId="0" applyNumberFormat="1" applyFont="1" applyFill="1" applyBorder="1" applyAlignment="1">
      <alignment horizontal="right" wrapText="1"/>
    </xf>
    <xf numFmtId="4" fontId="101" fillId="0" borderId="13" xfId="0" applyNumberFormat="1" applyFont="1" applyFill="1" applyBorder="1" applyAlignment="1">
      <alignment wrapText="1"/>
    </xf>
    <xf numFmtId="4" fontId="15" fillId="0" borderId="0" xfId="0" applyNumberFormat="1" applyFont="1" applyFill="1" applyAlignment="1">
      <alignment wrapText="1"/>
    </xf>
    <xf numFmtId="4" fontId="26" fillId="0" borderId="0" xfId="0" applyNumberFormat="1" applyFont="1" applyFill="1" applyAlignment="1">
      <alignment wrapText="1"/>
    </xf>
    <xf numFmtId="195" fontId="102" fillId="0" borderId="0" xfId="0" applyNumberFormat="1" applyFont="1" applyFill="1" applyBorder="1" applyAlignment="1">
      <alignment horizontal="center" wrapText="1"/>
    </xf>
    <xf numFmtId="195" fontId="49" fillId="0" borderId="13" xfId="0" applyNumberFormat="1" applyFont="1" applyFill="1" applyBorder="1" applyAlignment="1">
      <alignment horizontal="right" wrapText="1"/>
    </xf>
    <xf numFmtId="0" fontId="81" fillId="0" borderId="27" xfId="0" applyFont="1" applyFill="1" applyBorder="1" applyAlignment="1">
      <alignment horizontal="center" vertical="top" wrapText="1"/>
    </xf>
    <xf numFmtId="0" fontId="98" fillId="0" borderId="8" xfId="0" applyFont="1" applyFill="1" applyBorder="1" applyAlignment="1">
      <alignment horizontal="right" vertical="top" wrapText="1"/>
    </xf>
    <xf numFmtId="0" fontId="18" fillId="0" borderId="8" xfId="0" applyFont="1" applyFill="1" applyBorder="1" applyAlignment="1">
      <alignment horizontal="center" wrapText="1"/>
    </xf>
    <xf numFmtId="195" fontId="92" fillId="0" borderId="28" xfId="0" applyNumberFormat="1" applyFont="1" applyFill="1" applyBorder="1" applyAlignment="1">
      <alignment horizontal="right" wrapText="1"/>
    </xf>
    <xf numFmtId="195" fontId="105" fillId="0" borderId="13" xfId="0" applyNumberFormat="1" applyFont="1" applyFill="1" applyBorder="1" applyAlignment="1">
      <alignment horizontal="right" wrapText="1"/>
    </xf>
    <xf numFmtId="4" fontId="15" fillId="0" borderId="2" xfId="0" applyNumberFormat="1" applyFont="1" applyFill="1" applyBorder="1" applyAlignment="1" applyProtection="1">
      <alignment horizontal="right" wrapText="1"/>
      <protection locked="0"/>
    </xf>
    <xf numFmtId="4" fontId="15" fillId="0" borderId="0" xfId="0" applyNumberFormat="1" applyFont="1" applyFill="1" applyBorder="1" applyAlignment="1" applyProtection="1">
      <alignment horizontal="right" wrapText="1"/>
      <protection locked="0"/>
    </xf>
    <xf numFmtId="4" fontId="27" fillId="0" borderId="0" xfId="0" applyNumberFormat="1" applyFont="1" applyFill="1" applyBorder="1" applyAlignment="1" applyProtection="1">
      <alignment horizontal="right" vertical="top" wrapText="1"/>
      <protection locked="0"/>
    </xf>
    <xf numFmtId="4" fontId="11" fillId="0" borderId="0" xfId="0" applyNumberFormat="1" applyFont="1" applyFill="1" applyAlignment="1" applyProtection="1">
      <alignment horizontal="right"/>
      <protection locked="0"/>
    </xf>
    <xf numFmtId="4" fontId="15" fillId="0" borderId="0" xfId="0" applyNumberFormat="1" applyFont="1" applyFill="1" applyAlignment="1" applyProtection="1">
      <alignment horizontal="right"/>
      <protection locked="0"/>
    </xf>
    <xf numFmtId="0" fontId="15" fillId="0" borderId="0" xfId="0" applyFont="1" applyFill="1" applyAlignment="1" applyProtection="1">
      <alignment vertical="top"/>
      <protection locked="0"/>
    </xf>
    <xf numFmtId="4" fontId="15" fillId="0" borderId="0" xfId="0" applyNumberFormat="1" applyFont="1" applyFill="1" applyAlignment="1" applyProtection="1">
      <alignment horizontal="right" wrapText="1"/>
      <protection locked="0"/>
    </xf>
    <xf numFmtId="4" fontId="15" fillId="0" borderId="0" xfId="0" applyNumberFormat="1" applyFont="1" applyFill="1" applyAlignment="1" applyProtection="1">
      <alignment horizontal="right" vertical="top" wrapText="1"/>
      <protection locked="0"/>
    </xf>
    <xf numFmtId="4" fontId="29" fillId="0" borderId="0" xfId="0" applyNumberFormat="1" applyFont="1" applyFill="1" applyAlignment="1" applyProtection="1">
      <alignment horizontal="right" wrapText="1"/>
      <protection locked="0"/>
    </xf>
    <xf numFmtId="4" fontId="29" fillId="0" borderId="0" xfId="0" applyNumberFormat="1" applyFont="1" applyFill="1" applyAlignment="1" applyProtection="1">
      <alignment vertical="top" wrapText="1"/>
      <protection locked="0"/>
    </xf>
    <xf numFmtId="4" fontId="49" fillId="0" borderId="0" xfId="0" applyNumberFormat="1" applyFont="1" applyFill="1" applyAlignment="1" applyProtection="1">
      <alignment horizontal="right" wrapText="1"/>
      <protection locked="0"/>
    </xf>
    <xf numFmtId="4" fontId="119" fillId="0" borderId="0" xfId="0" applyNumberFormat="1" applyFont="1" applyFill="1" applyBorder="1" applyAlignment="1" applyProtection="1">
      <alignment horizontal="right" wrapText="1"/>
      <protection locked="0"/>
    </xf>
    <xf numFmtId="4" fontId="15" fillId="0" borderId="7" xfId="0" applyNumberFormat="1" applyFont="1" applyFill="1" applyBorder="1" applyAlignment="1" applyProtection="1">
      <alignment horizontal="right" wrapText="1"/>
      <protection locked="0"/>
    </xf>
    <xf numFmtId="4" fontId="27" fillId="0" borderId="2" xfId="0" applyNumberFormat="1" applyFont="1" applyFill="1" applyBorder="1" applyAlignment="1" applyProtection="1">
      <alignment horizontal="left" vertical="top" wrapText="1"/>
      <protection locked="0"/>
    </xf>
    <xf numFmtId="4" fontId="29" fillId="0" borderId="0" xfId="0" applyNumberFormat="1" applyFont="1" applyFill="1" applyAlignment="1" applyProtection="1">
      <alignment horizontal="right" vertical="top" wrapText="1"/>
      <protection locked="0"/>
    </xf>
    <xf numFmtId="4" fontId="15" fillId="0" borderId="0" xfId="7" applyNumberFormat="1" applyFont="1" applyFill="1" applyBorder="1" applyAlignment="1" applyProtection="1">
      <alignment horizontal="right" wrapText="1"/>
      <protection locked="0"/>
    </xf>
    <xf numFmtId="4" fontId="29" fillId="0" borderId="0" xfId="0" applyNumberFormat="1" applyFont="1" applyFill="1" applyBorder="1" applyAlignment="1" applyProtection="1">
      <alignment horizontal="right" wrapText="1"/>
      <protection locked="0"/>
    </xf>
    <xf numFmtId="2" fontId="12" fillId="0" borderId="0" xfId="0" applyNumberFormat="1" applyFont="1" applyFill="1" applyBorder="1" applyAlignment="1" applyProtection="1">
      <alignment horizontal="center"/>
      <protection locked="0"/>
    </xf>
    <xf numFmtId="2" fontId="28" fillId="0" borderId="0" xfId="0" applyNumberFormat="1" applyFont="1" applyFill="1" applyAlignment="1" applyProtection="1">
      <alignment horizontal="center"/>
      <protection locked="0"/>
    </xf>
    <xf numFmtId="2" fontId="15" fillId="0" borderId="0" xfId="0" applyNumberFormat="1" applyFont="1" applyFill="1" applyAlignment="1" applyProtection="1">
      <alignment horizontal="center"/>
      <protection locked="0"/>
    </xf>
    <xf numFmtId="2" fontId="15" fillId="0" borderId="0" xfId="0" applyNumberFormat="1" applyFont="1" applyFill="1" applyBorder="1" applyAlignment="1" applyProtection="1">
      <alignment horizontal="center"/>
      <protection locked="0"/>
    </xf>
    <xf numFmtId="4" fontId="15" fillId="0" borderId="0" xfId="0" applyNumberFormat="1" applyFont="1" applyFill="1" applyBorder="1" applyAlignment="1" applyProtection="1">
      <alignment horizontal="right"/>
      <protection locked="0"/>
    </xf>
    <xf numFmtId="2" fontId="117" fillId="0" borderId="0" xfId="0" applyNumberFormat="1" applyFont="1" applyFill="1" applyBorder="1" applyAlignment="1" applyProtection="1">
      <alignment horizontal="center"/>
      <protection locked="0"/>
    </xf>
    <xf numFmtId="0" fontId="117" fillId="0" borderId="0" xfId="0" applyFont="1" applyFill="1" applyProtection="1">
      <protection locked="0"/>
    </xf>
    <xf numFmtId="4" fontId="82" fillId="0" borderId="29" xfId="0" applyNumberFormat="1" applyFont="1" applyFill="1" applyBorder="1" applyAlignment="1" applyProtection="1">
      <alignment horizontal="center"/>
      <protection locked="0"/>
    </xf>
    <xf numFmtId="4" fontId="82" fillId="0" borderId="0" xfId="0" applyNumberFormat="1" applyFont="1" applyFill="1" applyBorder="1" applyAlignment="1" applyProtection="1">
      <alignment horizontal="center"/>
      <protection locked="0"/>
    </xf>
    <xf numFmtId="4" fontId="12" fillId="0" borderId="0" xfId="0" applyNumberFormat="1" applyFont="1" applyFill="1" applyProtection="1">
      <protection locked="0"/>
    </xf>
    <xf numFmtId="4" fontId="15" fillId="0" borderId="0" xfId="0" applyNumberFormat="1" applyFont="1" applyFill="1" applyAlignment="1" applyProtection="1">
      <protection locked="0"/>
    </xf>
    <xf numFmtId="4" fontId="47" fillId="0" borderId="9" xfId="0" applyNumberFormat="1" applyFont="1" applyFill="1" applyBorder="1" applyAlignment="1" applyProtection="1">
      <alignment wrapText="1"/>
      <protection locked="0"/>
    </xf>
    <xf numFmtId="4" fontId="12" fillId="0" borderId="0" xfId="0" applyNumberFormat="1" applyFont="1" applyFill="1" applyBorder="1" applyProtection="1">
      <protection locked="0"/>
    </xf>
    <xf numFmtId="4" fontId="12" fillId="0" borderId="0" xfId="7" applyNumberFormat="1" applyFont="1" applyFill="1" applyBorder="1" applyProtection="1">
      <protection locked="0"/>
    </xf>
    <xf numFmtId="0" fontId="0" fillId="0" borderId="0" xfId="0" applyFill="1" applyProtection="1">
      <protection locked="0"/>
    </xf>
    <xf numFmtId="0" fontId="15" fillId="0" borderId="0" xfId="0" applyFont="1" applyFill="1" applyProtection="1">
      <protection locked="0"/>
    </xf>
    <xf numFmtId="4" fontId="15" fillId="0" borderId="0" xfId="0" applyNumberFormat="1" applyFont="1" applyFill="1" applyBorder="1" applyProtection="1">
      <protection locked="0"/>
    </xf>
    <xf numFmtId="4" fontId="12" fillId="0" borderId="9" xfId="0" applyNumberFormat="1" applyFont="1" applyFill="1" applyBorder="1" applyProtection="1">
      <protection locked="0"/>
    </xf>
    <xf numFmtId="4" fontId="0" fillId="0" borderId="0" xfId="0" applyNumberFormat="1" applyFill="1" applyAlignment="1" applyProtection="1">
      <alignment horizontal="right"/>
      <protection locked="0"/>
    </xf>
    <xf numFmtId="4" fontId="19" fillId="0" borderId="30" xfId="0" applyNumberFormat="1" applyFont="1" applyFill="1" applyBorder="1" applyProtection="1">
      <protection locked="0"/>
    </xf>
    <xf numFmtId="4" fontId="67" fillId="0" borderId="0" xfId="0" applyNumberFormat="1" applyFont="1" applyFill="1" applyBorder="1" applyProtection="1">
      <protection locked="0"/>
    </xf>
    <xf numFmtId="4" fontId="84" fillId="0" borderId="31" xfId="0" applyNumberFormat="1" applyFont="1" applyFill="1" applyBorder="1" applyProtection="1">
      <protection locked="0"/>
    </xf>
    <xf numFmtId="198" fontId="82" fillId="0" borderId="29" xfId="0" applyNumberFormat="1" applyFont="1" applyFill="1" applyBorder="1" applyAlignment="1" applyProtection="1">
      <alignment horizontal="center"/>
      <protection locked="0"/>
    </xf>
    <xf numFmtId="198" fontId="12" fillId="0" borderId="0" xfId="0" applyNumberFormat="1" applyFont="1" applyFill="1" applyProtection="1">
      <protection locked="0"/>
    </xf>
    <xf numFmtId="198" fontId="15" fillId="0" borderId="30" xfId="0" applyNumberFormat="1" applyFont="1" applyFill="1" applyBorder="1" applyProtection="1">
      <protection locked="0"/>
    </xf>
    <xf numFmtId="198" fontId="15" fillId="0" borderId="0" xfId="0" applyNumberFormat="1" applyFont="1" applyFill="1" applyProtection="1">
      <protection locked="0"/>
    </xf>
    <xf numFmtId="4" fontId="68" fillId="0" borderId="0" xfId="0" applyNumberFormat="1" applyFont="1" applyFill="1" applyBorder="1" applyProtection="1">
      <protection locked="0"/>
    </xf>
    <xf numFmtId="4" fontId="68" fillId="0" borderId="32" xfId="0" applyNumberFormat="1" applyFont="1" applyFill="1" applyBorder="1" applyProtection="1">
      <protection locked="0"/>
    </xf>
    <xf numFmtId="4" fontId="68" fillId="0" borderId="0" xfId="0" applyNumberFormat="1" applyFont="1" applyFill="1" applyProtection="1">
      <protection locked="0"/>
    </xf>
    <xf numFmtId="4" fontId="15" fillId="0" borderId="0" xfId="0" applyNumberFormat="1" applyFont="1" applyFill="1" applyBorder="1" applyAlignment="1" applyProtection="1">
      <alignment horizontal="left" vertical="top"/>
      <protection locked="0"/>
    </xf>
    <xf numFmtId="4" fontId="25" fillId="0" borderId="0" xfId="7" applyNumberFormat="1" applyFont="1" applyFill="1" applyBorder="1" applyProtection="1">
      <protection locked="0"/>
    </xf>
    <xf numFmtId="4" fontId="68" fillId="0" borderId="9" xfId="0" applyNumberFormat="1" applyFont="1" applyFill="1" applyBorder="1" applyProtection="1">
      <protection locked="0"/>
    </xf>
    <xf numFmtId="4" fontId="25" fillId="0" borderId="0" xfId="0" applyNumberFormat="1" applyFont="1" applyFill="1" applyBorder="1" applyProtection="1">
      <protection locked="0"/>
    </xf>
    <xf numFmtId="4" fontId="0" fillId="0" borderId="0" xfId="0" applyNumberFormat="1" applyFill="1" applyProtection="1">
      <protection locked="0"/>
    </xf>
    <xf numFmtId="4" fontId="0" fillId="0" borderId="30" xfId="0" applyNumberFormat="1" applyFill="1" applyBorder="1" applyProtection="1">
      <protection locked="0"/>
    </xf>
    <xf numFmtId="4" fontId="27" fillId="0" borderId="0" xfId="0" applyNumberFormat="1" applyFont="1" applyFill="1" applyAlignment="1" applyProtection="1">
      <alignment horizontal="right" vertical="top" wrapText="1"/>
      <protection locked="0"/>
    </xf>
    <xf numFmtId="4" fontId="27" fillId="0" borderId="0" xfId="0" applyNumberFormat="1" applyFont="1" applyFill="1" applyBorder="1" applyProtection="1">
      <protection locked="0"/>
    </xf>
    <xf numFmtId="4" fontId="0" fillId="0" borderId="0" xfId="0" applyNumberFormat="1" applyFill="1" applyBorder="1" applyProtection="1">
      <protection locked="0"/>
    </xf>
    <xf numFmtId="4" fontId="19" fillId="0" borderId="31" xfId="0" applyNumberFormat="1" applyFont="1" applyFill="1" applyBorder="1" applyProtection="1">
      <protection locked="0"/>
    </xf>
    <xf numFmtId="198" fontId="82" fillId="0" borderId="29" xfId="7" applyNumberFormat="1" applyFont="1" applyFill="1" applyBorder="1" applyAlignment="1" applyProtection="1">
      <alignment horizontal="center"/>
      <protection locked="0"/>
    </xf>
    <xf numFmtId="198" fontId="12" fillId="0" borderId="0" xfId="7" applyNumberFormat="1" applyFont="1" applyFill="1" applyProtection="1">
      <protection locked="0"/>
    </xf>
    <xf numFmtId="198" fontId="25" fillId="0" borderId="0" xfId="7" applyNumberFormat="1" applyFont="1" applyFill="1" applyProtection="1">
      <protection locked="0"/>
    </xf>
    <xf numFmtId="198" fontId="15" fillId="0" borderId="30" xfId="7" applyNumberFormat="1" applyFont="1" applyFill="1" applyBorder="1" applyProtection="1">
      <protection locked="0"/>
    </xf>
    <xf numFmtId="198" fontId="15" fillId="0" borderId="0" xfId="7" applyNumberFormat="1" applyFont="1" applyFill="1" applyProtection="1">
      <protection locked="0"/>
    </xf>
    <xf numFmtId="4" fontId="15" fillId="0" borderId="32" xfId="7" applyNumberFormat="1" applyFont="1" applyFill="1" applyBorder="1" applyProtection="1">
      <protection locked="0"/>
    </xf>
    <xf numFmtId="4" fontId="15" fillId="0" borderId="0" xfId="7" applyNumberFormat="1" applyFont="1" applyFill="1" applyProtection="1">
      <protection locked="0"/>
    </xf>
    <xf numFmtId="4" fontId="15" fillId="0" borderId="0" xfId="7" applyNumberFormat="1" applyFont="1" applyFill="1" applyBorder="1" applyAlignment="1" applyProtection="1">
      <alignment horizontal="left" vertical="top"/>
      <protection locked="0"/>
    </xf>
    <xf numFmtId="4" fontId="15" fillId="0" borderId="0" xfId="7" applyNumberFormat="1" applyFont="1" applyFill="1" applyAlignment="1" applyProtection="1">
      <alignment horizontal="right" vertical="center"/>
      <protection locked="0"/>
    </xf>
    <xf numFmtId="4" fontId="15" fillId="0" borderId="0" xfId="7" applyNumberFormat="1" applyFont="1" applyFill="1" applyBorder="1" applyProtection="1">
      <protection locked="0"/>
    </xf>
    <xf numFmtId="4" fontId="15" fillId="0" borderId="9" xfId="7" applyNumberFormat="1" applyFont="1" applyFill="1" applyBorder="1" applyProtection="1">
      <protection locked="0"/>
    </xf>
    <xf numFmtId="4" fontId="25" fillId="0" borderId="30" xfId="7" applyNumberFormat="1" applyFont="1" applyFill="1" applyBorder="1" applyProtection="1">
      <protection locked="0"/>
    </xf>
    <xf numFmtId="4" fontId="46" fillId="0" borderId="0" xfId="7" applyNumberFormat="1" applyFont="1" applyFill="1" applyBorder="1" applyAlignment="1" applyProtection="1">
      <alignment wrapText="1"/>
      <protection locked="0"/>
    </xf>
    <xf numFmtId="4" fontId="46" fillId="0" borderId="9" xfId="7" applyNumberFormat="1" applyFont="1" applyFill="1" applyBorder="1" applyAlignment="1" applyProtection="1">
      <alignment wrapText="1"/>
      <protection locked="0"/>
    </xf>
    <xf numFmtId="4" fontId="17" fillId="0" borderId="0" xfId="7" applyNumberFormat="1" applyFill="1" applyProtection="1">
      <protection locked="0"/>
    </xf>
    <xf numFmtId="4" fontId="17" fillId="0" borderId="0" xfId="7" applyNumberFormat="1" applyFill="1" applyAlignment="1" applyProtection="1">
      <alignment horizontal="right"/>
      <protection locked="0"/>
    </xf>
    <xf numFmtId="4" fontId="17" fillId="0" borderId="0" xfId="7" applyNumberFormat="1" applyFill="1" applyBorder="1" applyAlignment="1" applyProtection="1">
      <alignment horizontal="right" vertical="center"/>
      <protection locked="0"/>
    </xf>
    <xf numFmtId="4" fontId="17" fillId="0" borderId="30" xfId="7" applyNumberFormat="1" applyFill="1" applyBorder="1" applyProtection="1">
      <protection locked="0"/>
    </xf>
    <xf numFmtId="4" fontId="17" fillId="0" borderId="0" xfId="7" applyNumberFormat="1" applyFill="1" applyBorder="1" applyProtection="1">
      <protection locked="0"/>
    </xf>
    <xf numFmtId="4" fontId="87" fillId="0" borderId="0" xfId="7" applyNumberFormat="1" applyFont="1" applyFill="1" applyBorder="1" applyProtection="1">
      <protection locked="0"/>
    </xf>
    <xf numFmtId="0" fontId="118" fillId="0" borderId="0" xfId="0" applyFont="1" applyFill="1" applyAlignment="1" applyProtection="1">
      <alignment vertical="top"/>
      <protection locked="0"/>
    </xf>
    <xf numFmtId="4" fontId="27" fillId="0" borderId="0" xfId="7" applyNumberFormat="1" applyFont="1" applyFill="1" applyAlignment="1" applyProtection="1">
      <alignment horizontal="right" vertical="top" wrapText="1"/>
      <protection locked="0"/>
    </xf>
    <xf numFmtId="4" fontId="19" fillId="0" borderId="30" xfId="7" applyNumberFormat="1" applyFont="1" applyFill="1" applyBorder="1" applyProtection="1">
      <protection locked="0"/>
    </xf>
    <xf numFmtId="4" fontId="27" fillId="0" borderId="0" xfId="7" applyNumberFormat="1" applyFont="1" applyFill="1" applyBorder="1" applyProtection="1">
      <protection locked="0"/>
    </xf>
    <xf numFmtId="4" fontId="19" fillId="0" borderId="31" xfId="7" applyNumberFormat="1" applyFont="1" applyFill="1" applyBorder="1" applyProtection="1">
      <protection locked="0"/>
    </xf>
    <xf numFmtId="4" fontId="15" fillId="0" borderId="0" xfId="0" applyNumberFormat="1" applyFont="1" applyFill="1" applyBorder="1" applyAlignment="1" applyProtection="1">
      <alignment wrapText="1"/>
      <protection locked="0"/>
    </xf>
    <xf numFmtId="0" fontId="15" fillId="0" borderId="0" xfId="0" applyFont="1" applyFill="1" applyBorder="1" applyProtection="1">
      <protection locked="0"/>
    </xf>
    <xf numFmtId="4" fontId="15" fillId="0" borderId="0" xfId="24" applyNumberFormat="1" applyFont="1" applyFill="1" applyBorder="1" applyAlignment="1" applyProtection="1">
      <alignment horizontal="right" wrapText="1"/>
      <protection locked="0"/>
    </xf>
    <xf numFmtId="4" fontId="15" fillId="0" borderId="0" xfId="23" applyNumberFormat="1" applyFont="1" applyFill="1" applyBorder="1" applyAlignment="1" applyProtection="1">
      <alignment horizontal="right" wrapText="1"/>
      <protection locked="0"/>
    </xf>
    <xf numFmtId="4" fontId="15" fillId="0" borderId="5" xfId="0" applyNumberFormat="1" applyFont="1" applyFill="1" applyBorder="1" applyAlignment="1" applyProtection="1">
      <alignment horizontal="right"/>
      <protection locked="0"/>
    </xf>
    <xf numFmtId="0" fontId="15" fillId="0" borderId="0" xfId="23" applyFont="1" applyFill="1" applyBorder="1" applyProtection="1">
      <protection locked="0"/>
    </xf>
    <xf numFmtId="4" fontId="27" fillId="0" borderId="0" xfId="23" applyNumberFormat="1" applyFont="1" applyFill="1" applyBorder="1" applyAlignment="1" applyProtection="1">
      <alignment horizontal="right" wrapText="1"/>
      <protection locked="0"/>
    </xf>
    <xf numFmtId="4" fontId="27" fillId="0" borderId="0" xfId="24" applyNumberFormat="1" applyFont="1" applyFill="1" applyBorder="1" applyAlignment="1" applyProtection="1">
      <alignment horizontal="right" wrapText="1"/>
      <protection locked="0"/>
    </xf>
    <xf numFmtId="4" fontId="15" fillId="0" borderId="0" xfId="0" applyNumberFormat="1" applyFont="1" applyFill="1" applyProtection="1">
      <protection locked="0"/>
    </xf>
    <xf numFmtId="4" fontId="75" fillId="0" borderId="0" xfId="0" applyNumberFormat="1" applyFont="1" applyFill="1" applyAlignment="1" applyProtection="1">
      <alignment horizontal="right"/>
      <protection locked="0"/>
    </xf>
    <xf numFmtId="4" fontId="15" fillId="0" borderId="0" xfId="8" applyNumberFormat="1" applyFont="1" applyFill="1" applyBorder="1" applyAlignment="1" applyProtection="1">
      <alignment horizontal="right" wrapText="1"/>
      <protection locked="0" hidden="1"/>
    </xf>
    <xf numFmtId="4" fontId="117" fillId="0" borderId="0" xfId="0" applyNumberFormat="1" applyFont="1" applyFill="1" applyBorder="1" applyAlignment="1" applyProtection="1">
      <alignment horizontal="right" wrapText="1"/>
      <protection locked="0"/>
    </xf>
    <xf numFmtId="0" fontId="75" fillId="0" borderId="0" xfId="0" applyFont="1" applyFill="1" applyProtection="1">
      <protection locked="0"/>
    </xf>
    <xf numFmtId="4" fontId="7" fillId="0" borderId="0" xfId="0" applyNumberFormat="1" applyFont="1" applyFill="1" applyAlignment="1" applyProtection="1">
      <alignment horizontal="right"/>
      <protection locked="0"/>
    </xf>
    <xf numFmtId="4" fontId="15" fillId="0" borderId="8" xfId="0" applyNumberFormat="1" applyFont="1" applyFill="1" applyBorder="1" applyAlignment="1" applyProtection="1">
      <alignment horizontal="right" wrapText="1"/>
      <protection locked="0"/>
    </xf>
    <xf numFmtId="4" fontId="15" fillId="0" borderId="3" xfId="0" applyNumberFormat="1" applyFont="1" applyFill="1" applyBorder="1" applyAlignment="1" applyProtection="1">
      <alignment horizontal="right" wrapText="1"/>
      <protection locked="0"/>
    </xf>
    <xf numFmtId="0" fontId="81" fillId="0" borderId="0" xfId="0" applyFont="1" applyFill="1" applyBorder="1" applyAlignment="1">
      <alignment horizontal="center" vertical="top" wrapText="1"/>
    </xf>
    <xf numFmtId="195" fontId="81" fillId="0" borderId="0" xfId="0" applyNumberFormat="1" applyFont="1" applyFill="1" applyBorder="1" applyAlignment="1">
      <alignment horizontal="right" wrapText="1"/>
    </xf>
    <xf numFmtId="4" fontId="103" fillId="0" borderId="0" xfId="0" applyNumberFormat="1" applyFont="1" applyFill="1" applyBorder="1" applyAlignment="1">
      <alignment wrapText="1"/>
    </xf>
    <xf numFmtId="4" fontId="113" fillId="0" borderId="0" xfId="0" applyNumberFormat="1" applyFont="1" applyFill="1" applyBorder="1" applyAlignment="1" applyProtection="1">
      <alignment horizontal="right" wrapText="1"/>
    </xf>
    <xf numFmtId="4" fontId="15" fillId="0" borderId="0" xfId="0" applyNumberFormat="1" applyFont="1" applyFill="1" applyBorder="1" applyAlignment="1" applyProtection="1">
      <alignment horizontal="right" wrapText="1"/>
    </xf>
    <xf numFmtId="4" fontId="15" fillId="0" borderId="0" xfId="0" applyNumberFormat="1" applyFont="1" applyFill="1" applyAlignment="1" applyProtection="1">
      <alignment vertical="top"/>
    </xf>
    <xf numFmtId="4" fontId="15" fillId="0" borderId="0" xfId="0" applyNumberFormat="1" applyFont="1" applyFill="1" applyAlignment="1" applyProtection="1">
      <alignment horizontal="right" wrapText="1"/>
    </xf>
    <xf numFmtId="4" fontId="49" fillId="0" borderId="0" xfId="0" applyNumberFormat="1" applyFont="1" applyFill="1" applyAlignment="1" applyProtection="1">
      <alignment horizontal="right" wrapText="1"/>
    </xf>
    <xf numFmtId="4" fontId="30" fillId="0" borderId="0" xfId="0" applyNumberFormat="1" applyFont="1" applyFill="1" applyAlignment="1" applyProtection="1">
      <alignment vertical="top" wrapText="1"/>
    </xf>
    <xf numFmtId="4" fontId="27" fillId="0" borderId="0" xfId="0" applyNumberFormat="1" applyFont="1" applyFill="1" applyBorder="1" applyAlignment="1" applyProtection="1">
      <alignment horizontal="right"/>
    </xf>
    <xf numFmtId="4" fontId="12" fillId="0" borderId="0" xfId="0" applyNumberFormat="1" applyFont="1" applyFill="1" applyAlignment="1" applyProtection="1">
      <alignment horizontal="right"/>
    </xf>
    <xf numFmtId="4" fontId="63" fillId="0" borderId="0" xfId="0" applyNumberFormat="1" applyFont="1" applyFill="1" applyAlignment="1" applyProtection="1">
      <alignment horizontal="right"/>
    </xf>
    <xf numFmtId="4" fontId="12" fillId="0" borderId="0" xfId="0" applyNumberFormat="1" applyFont="1" applyFill="1" applyBorder="1" applyAlignment="1" applyProtection="1">
      <alignment horizontal="right"/>
    </xf>
    <xf numFmtId="4" fontId="27" fillId="0" borderId="11" xfId="0" applyNumberFormat="1" applyFont="1" applyFill="1" applyBorder="1" applyAlignment="1" applyProtection="1">
      <alignment horizontal="right"/>
    </xf>
    <xf numFmtId="4" fontId="15" fillId="0" borderId="0" xfId="0" applyNumberFormat="1" applyFont="1" applyFill="1" applyAlignment="1" applyProtection="1">
      <alignment horizontal="right"/>
    </xf>
    <xf numFmtId="4" fontId="64" fillId="0" borderId="0" xfId="0" applyNumberFormat="1" applyFont="1" applyFill="1" applyAlignment="1" applyProtection="1">
      <alignment horizontal="right"/>
    </xf>
    <xf numFmtId="4" fontId="15" fillId="0" borderId="0" xfId="0" applyNumberFormat="1" applyFont="1" applyFill="1" applyBorder="1" applyAlignment="1" applyProtection="1">
      <alignment horizontal="right"/>
    </xf>
    <xf numFmtId="4" fontId="117" fillId="0" borderId="0" xfId="0" applyNumberFormat="1" applyFont="1" applyFill="1" applyBorder="1" applyAlignment="1" applyProtection="1">
      <alignment horizontal="right"/>
    </xf>
    <xf numFmtId="4" fontId="117" fillId="0" borderId="0" xfId="0" applyNumberFormat="1" applyFont="1" applyFill="1" applyAlignment="1" applyProtection="1">
      <alignment horizontal="right"/>
    </xf>
    <xf numFmtId="4" fontId="12" fillId="0" borderId="11" xfId="0" applyNumberFormat="1" applyFont="1" applyFill="1" applyBorder="1" applyAlignment="1" applyProtection="1">
      <alignment horizontal="right"/>
    </xf>
    <xf numFmtId="4" fontId="67" fillId="0" borderId="0" xfId="0" applyNumberFormat="1" applyFont="1" applyFill="1" applyBorder="1" applyAlignment="1" applyProtection="1">
      <alignment horizontal="right"/>
    </xf>
    <xf numFmtId="4" fontId="67" fillId="0" borderId="11"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wrapText="1"/>
    </xf>
    <xf numFmtId="0" fontId="122" fillId="0" borderId="0" xfId="0" applyFont="1" applyFill="1" applyBorder="1" applyAlignment="1" applyProtection="1">
      <alignment horizontal="center" wrapText="1"/>
    </xf>
    <xf numFmtId="4" fontId="114" fillId="0" borderId="0" xfId="0" applyNumberFormat="1" applyFont="1" applyFill="1" applyBorder="1" applyAlignment="1" applyProtection="1">
      <alignment horizontal="right" wrapText="1"/>
    </xf>
    <xf numFmtId="0" fontId="27" fillId="0" borderId="10" xfId="0" applyFont="1" applyFill="1" applyBorder="1" applyAlignment="1" applyProtection="1">
      <alignment horizontal="left" vertical="top" wrapText="1"/>
    </xf>
    <xf numFmtId="0" fontId="27" fillId="0" borderId="2" xfId="0" applyFont="1" applyFill="1" applyBorder="1" applyAlignment="1" applyProtection="1">
      <alignment horizontal="justify" vertical="top" wrapText="1"/>
    </xf>
    <xf numFmtId="0" fontId="15" fillId="0" borderId="2" xfId="0" applyFont="1" applyFill="1" applyBorder="1" applyAlignment="1" applyProtection="1">
      <alignment horizontal="center" wrapText="1"/>
    </xf>
    <xf numFmtId="4" fontId="113" fillId="0" borderId="2" xfId="0" applyNumberFormat="1" applyFont="1" applyFill="1" applyBorder="1" applyAlignment="1" applyProtection="1">
      <alignment horizontal="right" wrapText="1"/>
    </xf>
    <xf numFmtId="0" fontId="27" fillId="0" borderId="0" xfId="0" applyFont="1" applyFill="1" applyBorder="1" applyAlignment="1" applyProtection="1">
      <alignment horizontal="left" vertical="top" wrapText="1"/>
    </xf>
    <xf numFmtId="0" fontId="27" fillId="0" borderId="0" xfId="0" applyFont="1" applyFill="1" applyBorder="1" applyAlignment="1" applyProtection="1">
      <alignment horizontal="justify" vertical="top" wrapText="1"/>
    </xf>
    <xf numFmtId="0" fontId="15" fillId="0" borderId="0" xfId="0" applyFont="1" applyFill="1" applyBorder="1" applyAlignment="1" applyProtection="1">
      <alignment horizontal="center" wrapText="1"/>
    </xf>
    <xf numFmtId="0" fontId="12" fillId="0" borderId="0" xfId="0" applyFont="1" applyFill="1" applyAlignment="1" applyProtection="1">
      <alignment horizontal="justify" vertical="top" wrapText="1"/>
    </xf>
    <xf numFmtId="0" fontId="12" fillId="0" borderId="0" xfId="0" applyFont="1" applyFill="1" applyAlignment="1" applyProtection="1">
      <alignment horizontal="left" vertical="top" wrapText="1"/>
    </xf>
    <xf numFmtId="0" fontId="12" fillId="0" borderId="0" xfId="0" applyFont="1" applyFill="1" applyAlignment="1" applyProtection="1">
      <alignment vertical="top" wrapText="1"/>
    </xf>
    <xf numFmtId="0" fontId="15" fillId="0" borderId="0" xfId="0" applyFont="1" applyFill="1" applyAlignment="1" applyProtection="1">
      <alignment horizontal="left" vertical="top" wrapText="1"/>
    </xf>
    <xf numFmtId="0" fontId="15" fillId="0" borderId="0" xfId="0" applyFont="1" applyFill="1" applyAlignment="1" applyProtection="1">
      <alignment vertical="top" wrapText="1"/>
    </xf>
    <xf numFmtId="0" fontId="15" fillId="0" borderId="0" xfId="0" applyFont="1" applyFill="1" applyBorder="1" applyAlignment="1" applyProtection="1">
      <alignment vertical="justify" wrapText="1"/>
    </xf>
    <xf numFmtId="0" fontId="27" fillId="0" borderId="0" xfId="0" applyFont="1" applyFill="1" applyBorder="1" applyAlignment="1" applyProtection="1">
      <alignment horizontal="center" wrapText="1"/>
    </xf>
    <xf numFmtId="0" fontId="15" fillId="0" borderId="0" xfId="0" applyFont="1" applyFill="1" applyBorder="1" applyAlignment="1" applyProtection="1">
      <alignment vertical="top" wrapText="1"/>
    </xf>
    <xf numFmtId="0" fontId="15" fillId="0" borderId="0" xfId="0" applyFont="1" applyFill="1" applyBorder="1" applyAlignment="1" applyProtection="1">
      <alignment horizontal="justify" vertical="top" wrapText="1"/>
    </xf>
    <xf numFmtId="0" fontId="15" fillId="0" borderId="0" xfId="0" applyFont="1" applyFill="1" applyAlignment="1" applyProtection="1">
      <alignment horizontal="center" wrapText="1"/>
    </xf>
    <xf numFmtId="0" fontId="15" fillId="0" borderId="0" xfId="4"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4" fontId="29" fillId="0" borderId="0" xfId="0" applyNumberFormat="1" applyFont="1" applyFill="1" applyBorder="1" applyAlignment="1" applyProtection="1">
      <alignment horizontal="center" wrapText="1"/>
    </xf>
    <xf numFmtId="0" fontId="29" fillId="0" borderId="0" xfId="0" applyFont="1" applyFill="1" applyAlignment="1" applyProtection="1">
      <alignment horizontal="left" wrapText="1"/>
    </xf>
    <xf numFmtId="0" fontId="29" fillId="0" borderId="0" xfId="0" applyFont="1" applyFill="1" applyBorder="1" applyAlignment="1" applyProtection="1">
      <alignment vertical="top" wrapText="1"/>
    </xf>
    <xf numFmtId="0" fontId="25" fillId="0" borderId="0" xfId="0" applyFont="1" applyFill="1" applyAlignment="1" applyProtection="1">
      <alignment horizontal="justify" vertical="top" wrapText="1"/>
    </xf>
    <xf numFmtId="0" fontId="15" fillId="0" borderId="0" xfId="0" applyFont="1" applyFill="1" applyAlignment="1" applyProtection="1">
      <alignment horizontal="center"/>
    </xf>
    <xf numFmtId="0" fontId="15" fillId="0" borderId="0" xfId="0" applyFont="1" applyFill="1" applyBorder="1" applyAlignment="1" applyProtection="1">
      <alignment horizontal="center"/>
    </xf>
    <xf numFmtId="4" fontId="113" fillId="0" borderId="0" xfId="0" applyNumberFormat="1" applyFont="1" applyFill="1" applyAlignment="1" applyProtection="1">
      <alignment horizontal="right" wrapText="1"/>
    </xf>
    <xf numFmtId="0" fontId="15" fillId="0" borderId="0" xfId="0" applyNumberFormat="1" applyFont="1" applyFill="1" applyAlignment="1" applyProtection="1">
      <alignment horizontal="left" vertical="top" wrapText="1"/>
    </xf>
    <xf numFmtId="4" fontId="113" fillId="0" borderId="0" xfId="0" applyNumberFormat="1" applyFont="1" applyFill="1" applyAlignment="1" applyProtection="1">
      <alignment horizontal="right"/>
    </xf>
    <xf numFmtId="0" fontId="15" fillId="0" borderId="0" xfId="0" applyFont="1" applyFill="1" applyAlignment="1" applyProtection="1">
      <alignment horizontal="justify" vertical="top" wrapText="1"/>
    </xf>
    <xf numFmtId="0" fontId="15" fillId="0" borderId="0" xfId="0" applyFont="1" applyFill="1" applyAlignment="1" applyProtection="1">
      <alignment horizontal="justify" vertical="top"/>
    </xf>
    <xf numFmtId="0" fontId="12" fillId="0" borderId="0" xfId="0" applyFont="1" applyFill="1" applyAlignment="1" applyProtection="1">
      <alignment horizontal="center" wrapText="1"/>
    </xf>
    <xf numFmtId="0" fontId="46" fillId="0" borderId="0" xfId="0" applyFont="1" applyFill="1" applyAlignment="1" applyProtection="1">
      <alignment horizontal="left" vertical="top" wrapText="1"/>
    </xf>
    <xf numFmtId="0" fontId="47" fillId="0" borderId="0" xfId="0" applyFont="1" applyFill="1" applyAlignment="1" applyProtection="1">
      <alignment horizontal="center" wrapText="1"/>
    </xf>
    <xf numFmtId="4" fontId="125" fillId="0" borderId="0" xfId="0" applyNumberFormat="1" applyFont="1" applyFill="1" applyAlignment="1" applyProtection="1">
      <alignment horizontal="right" wrapText="1"/>
    </xf>
    <xf numFmtId="0" fontId="12" fillId="0" borderId="0" xfId="0" applyNumberFormat="1" applyFont="1" applyFill="1" applyAlignment="1" applyProtection="1">
      <alignment vertical="top" wrapText="1"/>
    </xf>
    <xf numFmtId="0" fontId="15" fillId="0" borderId="0" xfId="0" applyNumberFormat="1" applyFont="1" applyFill="1" applyAlignment="1" applyProtection="1">
      <alignment vertical="top" wrapText="1"/>
    </xf>
    <xf numFmtId="0" fontId="29" fillId="0" borderId="0" xfId="0" applyFont="1" applyFill="1" applyAlignment="1" applyProtection="1">
      <alignment horizontal="center" wrapText="1"/>
    </xf>
    <xf numFmtId="0" fontId="29" fillId="0" borderId="0" xfId="0" applyFont="1" applyFill="1" applyAlignment="1" applyProtection="1">
      <alignment vertical="top" wrapText="1"/>
    </xf>
    <xf numFmtId="4" fontId="113" fillId="0" borderId="0" xfId="0" applyNumberFormat="1" applyFont="1" applyFill="1" applyAlignment="1" applyProtection="1">
      <alignment vertical="top" wrapText="1"/>
    </xf>
    <xf numFmtId="0" fontId="29" fillId="0" borderId="0" xfId="0" applyNumberFormat="1" applyFont="1" applyFill="1" applyAlignment="1" applyProtection="1">
      <alignment horizontal="left" vertical="top" wrapText="1"/>
    </xf>
    <xf numFmtId="0" fontId="27" fillId="0" borderId="37" xfId="0" applyFont="1" applyFill="1" applyBorder="1" applyAlignment="1" applyProtection="1">
      <alignment horizontal="left" vertical="top" wrapText="1"/>
    </xf>
    <xf numFmtId="0" fontId="27" fillId="0" borderId="7" xfId="0" applyFont="1" applyFill="1" applyBorder="1" applyAlignment="1" applyProtection="1">
      <alignment horizontal="justify" vertical="top" wrapText="1"/>
    </xf>
    <xf numFmtId="0" fontId="119" fillId="0" borderId="0" xfId="0" applyFont="1" applyFill="1" applyBorder="1" applyAlignment="1" applyProtection="1">
      <alignment horizontal="center"/>
    </xf>
    <xf numFmtId="0" fontId="27" fillId="0" borderId="2" xfId="0" applyFont="1" applyFill="1" applyBorder="1" applyAlignment="1" applyProtection="1">
      <alignment horizontal="left" vertical="top" wrapText="1"/>
    </xf>
    <xf numFmtId="186" fontId="15" fillId="0" borderId="0" xfId="7" applyFont="1" applyFill="1" applyBorder="1" applyAlignment="1" applyProtection="1">
      <alignment vertical="distributed"/>
    </xf>
    <xf numFmtId="0" fontId="27" fillId="0" borderId="10" xfId="0" applyFont="1" applyFill="1" applyBorder="1" applyAlignment="1" applyProtection="1">
      <alignment horizontal="justify" vertical="top" wrapText="1"/>
    </xf>
    <xf numFmtId="0" fontId="27" fillId="0" borderId="29" xfId="0" applyFont="1" applyFill="1" applyBorder="1" applyAlignment="1" applyProtection="1">
      <alignment horizontal="left" vertical="top" wrapText="1"/>
    </xf>
    <xf numFmtId="0" fontId="15" fillId="0" borderId="10" xfId="0" applyFont="1" applyFill="1" applyBorder="1" applyAlignment="1" applyProtection="1">
      <alignment horizontal="center" wrapText="1"/>
    </xf>
    <xf numFmtId="0" fontId="27" fillId="0" borderId="6" xfId="0" applyFont="1" applyFill="1" applyBorder="1" applyAlignment="1" applyProtection="1">
      <alignment horizontal="left" vertical="top" wrapText="1"/>
    </xf>
    <xf numFmtId="0" fontId="27" fillId="0" borderId="6" xfId="0" applyFont="1" applyFill="1" applyBorder="1" applyAlignment="1" applyProtection="1">
      <alignment horizontal="justify" vertical="top" wrapText="1"/>
    </xf>
    <xf numFmtId="0" fontId="15" fillId="0" borderId="12" xfId="0" applyFont="1" applyFill="1" applyBorder="1" applyAlignment="1" applyProtection="1">
      <alignment horizontal="center" wrapText="1"/>
    </xf>
    <xf numFmtId="0" fontId="27" fillId="0" borderId="29" xfId="0" applyFont="1" applyFill="1" applyBorder="1" applyAlignment="1" applyProtection="1">
      <alignment horizontal="justify" vertical="top" wrapText="1"/>
    </xf>
    <xf numFmtId="0" fontId="15" fillId="0" borderId="7" xfId="0" applyFont="1" applyFill="1" applyBorder="1" applyAlignment="1" applyProtection="1">
      <alignment horizontal="center" wrapText="1"/>
    </xf>
    <xf numFmtId="4" fontId="113" fillId="0" borderId="7" xfId="0" applyNumberFormat="1" applyFont="1" applyFill="1" applyBorder="1" applyAlignment="1" applyProtection="1">
      <alignment horizontal="right" wrapText="1"/>
    </xf>
    <xf numFmtId="0" fontId="27" fillId="0" borderId="0" xfId="0" applyFont="1" applyFill="1" applyAlignment="1" applyProtection="1">
      <alignment horizontal="left" vertical="top" wrapText="1"/>
    </xf>
    <xf numFmtId="0" fontId="27" fillId="0" borderId="0" xfId="0" applyFont="1" applyFill="1" applyAlignment="1" applyProtection="1">
      <alignment horizontal="justify" vertical="top" wrapText="1"/>
    </xf>
    <xf numFmtId="195" fontId="27" fillId="0" borderId="2"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7" fillId="0" borderId="2" xfId="0" applyFont="1" applyFill="1" applyBorder="1" applyAlignment="1" applyProtection="1">
      <alignment vertical="top" wrapText="1"/>
    </xf>
    <xf numFmtId="0" fontId="27" fillId="0" borderId="10" xfId="0" applyNumberFormat="1" applyFont="1" applyFill="1" applyBorder="1" applyAlignment="1" applyProtection="1">
      <alignment horizontal="left" vertical="top" wrapText="1"/>
    </xf>
    <xf numFmtId="0" fontId="27" fillId="0" borderId="2" xfId="0" applyFont="1" applyFill="1" applyBorder="1" applyAlignment="1" applyProtection="1">
      <alignment vertical="justify" wrapText="1"/>
    </xf>
    <xf numFmtId="4" fontId="114" fillId="0" borderId="2" xfId="0" applyNumberFormat="1" applyFont="1" applyFill="1" applyBorder="1" applyAlignment="1" applyProtection="1">
      <alignment horizontal="right" wrapText="1"/>
    </xf>
    <xf numFmtId="0" fontId="0" fillId="0" borderId="0" xfId="0" applyFill="1" applyProtection="1"/>
    <xf numFmtId="193" fontId="120" fillId="0" borderId="0" xfId="0" applyNumberFormat="1" applyFont="1" applyFill="1" applyBorder="1" applyAlignment="1" applyProtection="1">
      <alignment horizontal="center" vertical="top" wrapText="1"/>
    </xf>
    <xf numFmtId="2" fontId="15" fillId="0" borderId="0" xfId="0" applyNumberFormat="1" applyFont="1" applyFill="1" applyBorder="1" applyAlignment="1" applyProtection="1">
      <alignment horizontal="justify" wrapText="1"/>
    </xf>
    <xf numFmtId="2" fontId="15" fillId="0" borderId="0" xfId="0" applyNumberFormat="1" applyFont="1" applyFill="1" applyBorder="1" applyAlignment="1" applyProtection="1">
      <alignment horizontal="left" wrapText="1"/>
    </xf>
    <xf numFmtId="2" fontId="27" fillId="0" borderId="0" xfId="0" applyNumberFormat="1" applyFont="1" applyFill="1" applyBorder="1" applyAlignment="1" applyProtection="1">
      <alignment horizontal="justify" wrapText="1"/>
    </xf>
    <xf numFmtId="0" fontId="27" fillId="0" borderId="10" xfId="0" applyNumberFormat="1" applyFont="1" applyFill="1" applyBorder="1" applyAlignment="1" applyProtection="1">
      <alignment horizontal="left" vertical="top"/>
    </xf>
    <xf numFmtId="0" fontId="15" fillId="0" borderId="2" xfId="0" applyFont="1" applyFill="1" applyBorder="1" applyAlignment="1" applyProtection="1">
      <alignment horizontal="center"/>
    </xf>
    <xf numFmtId="0" fontId="27" fillId="0" borderId="0" xfId="0" applyNumberFormat="1" applyFont="1" applyFill="1" applyBorder="1" applyAlignment="1" applyProtection="1">
      <alignment horizontal="left" vertical="top"/>
    </xf>
    <xf numFmtId="0" fontId="27" fillId="0" borderId="0" xfId="0" applyFont="1" applyFill="1" applyBorder="1" applyAlignment="1" applyProtection="1">
      <alignment vertical="top" wrapText="1"/>
    </xf>
    <xf numFmtId="0" fontId="15" fillId="0" borderId="0" xfId="0" applyNumberFormat="1" applyFont="1" applyFill="1" applyBorder="1" applyAlignment="1" applyProtection="1">
      <alignment horizontal="left" vertical="top"/>
    </xf>
    <xf numFmtId="0" fontId="15" fillId="0" borderId="0" xfId="7" applyNumberFormat="1" applyFont="1" applyFill="1" applyBorder="1" applyAlignment="1" applyProtection="1">
      <alignment vertical="top"/>
    </xf>
    <xf numFmtId="186" fontId="15" fillId="0" borderId="0" xfId="7" applyFont="1" applyFill="1" applyBorder="1" applyAlignment="1" applyProtection="1">
      <alignment horizontal="center"/>
    </xf>
    <xf numFmtId="4" fontId="15" fillId="0" borderId="0" xfId="7" applyNumberFormat="1" applyFont="1" applyFill="1" applyBorder="1" applyAlignment="1" applyProtection="1">
      <alignment horizontal="right" wrapText="1"/>
    </xf>
    <xf numFmtId="4" fontId="114" fillId="0" borderId="0" xfId="7" applyNumberFormat="1" applyFont="1" applyFill="1" applyBorder="1" applyAlignment="1" applyProtection="1">
      <alignment horizontal="right" wrapText="1"/>
    </xf>
    <xf numFmtId="0" fontId="25" fillId="0" borderId="0" xfId="7" applyNumberFormat="1" applyFont="1" applyFill="1" applyBorder="1" applyAlignment="1" applyProtection="1">
      <alignment vertical="top"/>
    </xf>
    <xf numFmtId="0" fontId="29" fillId="0" borderId="0" xfId="0" applyFont="1" applyFill="1" applyBorder="1" applyAlignment="1" applyProtection="1">
      <alignment horizontal="center"/>
    </xf>
    <xf numFmtId="0" fontId="29" fillId="0" borderId="0" xfId="0" applyNumberFormat="1" applyFont="1" applyFill="1" applyBorder="1" applyAlignment="1" applyProtection="1">
      <alignment horizontal="left" vertical="top"/>
    </xf>
    <xf numFmtId="0" fontId="32" fillId="0" borderId="0" xfId="0" applyFont="1" applyFill="1" applyBorder="1" applyAlignment="1" applyProtection="1">
      <alignment vertical="top" wrapText="1"/>
    </xf>
    <xf numFmtId="193" fontId="15" fillId="0" borderId="0" xfId="0" applyNumberFormat="1" applyFont="1" applyFill="1" applyBorder="1" applyAlignment="1" applyProtection="1">
      <alignment horizontal="center" vertical="top" wrapText="1"/>
    </xf>
    <xf numFmtId="2" fontId="52" fillId="0" borderId="8" xfId="20" applyNumberFormat="1" applyFont="1" applyFill="1" applyBorder="1" applyAlignment="1" applyProtection="1">
      <alignment horizontal="left" wrapText="1"/>
    </xf>
    <xf numFmtId="2" fontId="15" fillId="0" borderId="0" xfId="0" applyNumberFormat="1" applyFont="1" applyFill="1" applyAlignment="1" applyProtection="1">
      <alignment wrapText="1"/>
    </xf>
    <xf numFmtId="196" fontId="15" fillId="0" borderId="0" xfId="0" applyNumberFormat="1" applyFont="1" applyFill="1" applyBorder="1" applyAlignment="1" applyProtection="1">
      <alignment horizontal="right" wrapText="1"/>
    </xf>
    <xf numFmtId="0" fontId="15" fillId="0" borderId="0" xfId="0" applyNumberFormat="1" applyFont="1" applyFill="1" applyBorder="1" applyAlignment="1" applyProtection="1">
      <alignment vertical="top" wrapText="1"/>
    </xf>
    <xf numFmtId="4" fontId="119" fillId="0" borderId="0" xfId="0" applyNumberFormat="1" applyFont="1" applyFill="1" applyBorder="1" applyAlignment="1" applyProtection="1">
      <alignment horizontal="right" wrapText="1"/>
    </xf>
    <xf numFmtId="0" fontId="119" fillId="0" borderId="0" xfId="0" applyNumberFormat="1" applyFont="1" applyFill="1" applyBorder="1" applyAlignment="1" applyProtection="1">
      <alignment horizontal="left" vertical="top"/>
    </xf>
    <xf numFmtId="0" fontId="11" fillId="0" borderId="0" xfId="0" applyFont="1" applyFill="1" applyAlignment="1" applyProtection="1">
      <alignment horizontal="left" vertical="top" wrapText="1"/>
    </xf>
    <xf numFmtId="0" fontId="12" fillId="0" borderId="0" xfId="0" applyFont="1" applyFill="1" applyBorder="1" applyAlignment="1" applyProtection="1">
      <alignment vertical="top" wrapText="1"/>
    </xf>
    <xf numFmtId="0" fontId="27" fillId="0" borderId="2" xfId="0" applyFont="1" applyFill="1" applyBorder="1" applyAlignment="1" applyProtection="1">
      <alignment horizontal="center" wrapText="1"/>
    </xf>
    <xf numFmtId="186" fontId="15" fillId="0" borderId="0" xfId="7" applyFont="1" applyFill="1" applyBorder="1" applyAlignment="1" applyProtection="1">
      <alignment horizontal="left" vertical="top" wrapText="1"/>
    </xf>
    <xf numFmtId="186" fontId="119" fillId="0" borderId="0" xfId="7" applyFont="1" applyFill="1" applyBorder="1" applyAlignment="1" applyProtection="1">
      <alignment horizontal="center" wrapText="1"/>
    </xf>
    <xf numFmtId="4" fontId="119" fillId="0" borderId="0" xfId="7" applyNumberFormat="1" applyFont="1" applyFill="1" applyBorder="1" applyAlignment="1" applyProtection="1">
      <alignment horizontal="right" wrapText="1"/>
    </xf>
    <xf numFmtId="186" fontId="15" fillId="0" borderId="0" xfId="7" applyFont="1" applyFill="1" applyBorder="1" applyAlignment="1" applyProtection="1">
      <alignment horizontal="right" vertical="top" wrapText="1"/>
    </xf>
    <xf numFmtId="186" fontId="15" fillId="0" borderId="0" xfId="7" applyFont="1" applyFill="1" applyBorder="1" applyAlignment="1" applyProtection="1">
      <alignment horizontal="justify" vertical="top" wrapText="1"/>
    </xf>
    <xf numFmtId="186" fontId="119" fillId="0" borderId="0" xfId="7" applyFont="1" applyFill="1" applyBorder="1" applyAlignment="1" applyProtection="1">
      <alignment horizontal="left" vertical="top" wrapText="1"/>
    </xf>
    <xf numFmtId="186" fontId="15" fillId="0" borderId="0" xfId="7" applyFont="1" applyFill="1" applyBorder="1" applyAlignment="1" applyProtection="1">
      <alignment vertical="top" wrapText="1"/>
    </xf>
    <xf numFmtId="186" fontId="15" fillId="0" borderId="0" xfId="7" applyFont="1" applyFill="1" applyBorder="1" applyAlignment="1" applyProtection="1">
      <alignment horizontal="center" wrapText="1"/>
    </xf>
    <xf numFmtId="0" fontId="29" fillId="0" borderId="0" xfId="0" applyFont="1" applyFill="1" applyBorder="1" applyAlignment="1" applyProtection="1">
      <alignment horizontal="center" wrapText="1"/>
    </xf>
    <xf numFmtId="0" fontId="119" fillId="0" borderId="0" xfId="0" applyFont="1" applyFill="1" applyBorder="1" applyAlignment="1" applyProtection="1">
      <alignment horizontal="center" wrapText="1"/>
    </xf>
    <xf numFmtId="0" fontId="15" fillId="0" borderId="0" xfId="0" applyFont="1" applyFill="1" applyBorder="1" applyAlignment="1" applyProtection="1">
      <alignment horizontal="right" vertical="top" wrapText="1"/>
    </xf>
    <xf numFmtId="0" fontId="4" fillId="0" borderId="0" xfId="0" applyFont="1" applyFill="1" applyAlignment="1" applyProtection="1">
      <alignment vertical="top" wrapText="1"/>
    </xf>
    <xf numFmtId="4" fontId="114" fillId="0" borderId="0" xfId="0" applyNumberFormat="1" applyFont="1" applyFill="1" applyAlignment="1" applyProtection="1">
      <alignment horizontal="right"/>
    </xf>
    <xf numFmtId="2" fontId="15" fillId="0" borderId="0" xfId="0" applyNumberFormat="1" applyFont="1" applyFill="1" applyBorder="1" applyAlignment="1" applyProtection="1">
      <alignment vertical="top" wrapText="1"/>
    </xf>
    <xf numFmtId="4" fontId="15" fillId="0" borderId="0" xfId="0" applyNumberFormat="1" applyFont="1" applyFill="1" applyBorder="1" applyAlignment="1" applyProtection="1">
      <alignment horizontal="center" wrapText="1"/>
    </xf>
    <xf numFmtId="0" fontId="27" fillId="0" borderId="36" xfId="0" applyFont="1" applyFill="1" applyBorder="1" applyAlignment="1" applyProtection="1">
      <alignment horizontal="left" vertical="top" wrapText="1"/>
    </xf>
    <xf numFmtId="0" fontId="27" fillId="0" borderId="25" xfId="0" applyFont="1" applyFill="1" applyBorder="1" applyAlignment="1" applyProtection="1">
      <alignment vertical="top" wrapText="1"/>
    </xf>
    <xf numFmtId="0" fontId="15" fillId="0" borderId="3" xfId="0" applyFont="1" applyFill="1" applyBorder="1" applyAlignment="1" applyProtection="1">
      <alignment horizontal="center" wrapText="1"/>
    </xf>
    <xf numFmtId="4" fontId="114" fillId="0" borderId="3" xfId="0" applyNumberFormat="1" applyFont="1" applyFill="1" applyBorder="1" applyAlignment="1" applyProtection="1">
      <alignment horizontal="right" wrapText="1"/>
    </xf>
    <xf numFmtId="0" fontId="27" fillId="0" borderId="27" xfId="0" applyFont="1" applyFill="1" applyBorder="1" applyAlignment="1" applyProtection="1">
      <alignment horizontal="left" vertical="top" wrapText="1"/>
    </xf>
    <xf numFmtId="0" fontId="27" fillId="0" borderId="8" xfId="0" applyFont="1" applyFill="1" applyBorder="1" applyAlignment="1" applyProtection="1">
      <alignment horizontal="justify" vertical="top" wrapText="1"/>
    </xf>
    <xf numFmtId="0" fontId="15" fillId="0" borderId="8" xfId="0" applyFont="1" applyFill="1" applyBorder="1" applyAlignment="1" applyProtection="1">
      <alignment horizontal="center" wrapText="1"/>
    </xf>
    <xf numFmtId="4" fontId="113" fillId="0" borderId="8" xfId="0" applyNumberFormat="1" applyFont="1" applyFill="1" applyBorder="1" applyAlignment="1" applyProtection="1">
      <alignment horizontal="right" wrapText="1"/>
    </xf>
    <xf numFmtId="0" fontId="27" fillId="0" borderId="29" xfId="0" applyFont="1" applyFill="1" applyBorder="1" applyAlignment="1" applyProtection="1">
      <alignment vertical="top" wrapText="1"/>
    </xf>
    <xf numFmtId="0" fontId="27" fillId="0" borderId="7" xfId="0" applyFont="1" applyFill="1" applyBorder="1" applyAlignment="1" applyProtection="1">
      <alignment vertical="top" wrapText="1"/>
    </xf>
    <xf numFmtId="4" fontId="114" fillId="0" borderId="7" xfId="0" applyNumberFormat="1" applyFont="1" applyFill="1" applyBorder="1" applyAlignment="1" applyProtection="1">
      <alignment horizontal="right" wrapText="1"/>
    </xf>
    <xf numFmtId="4" fontId="131" fillId="0" borderId="3" xfId="0" applyNumberFormat="1" applyFont="1" applyFill="1" applyBorder="1" applyAlignment="1" applyProtection="1">
      <alignment horizontal="right" wrapText="1"/>
    </xf>
    <xf numFmtId="4" fontId="131" fillId="0" borderId="0" xfId="0" applyNumberFormat="1" applyFont="1" applyFill="1" applyBorder="1" applyAlignment="1" applyProtection="1">
      <alignment horizontal="right" wrapText="1"/>
    </xf>
    <xf numFmtId="0" fontId="27" fillId="0" borderId="0" xfId="0" applyFont="1" applyFill="1" applyBorder="1" applyAlignment="1" applyProtection="1">
      <alignment horizontal="left" vertical="justify" wrapText="1"/>
    </xf>
    <xf numFmtId="2" fontId="15" fillId="0" borderId="0" xfId="0" applyNumberFormat="1" applyFont="1" applyFill="1" applyBorder="1" applyAlignment="1" applyProtection="1">
      <alignment horizontal="left" vertical="justify" wrapText="1"/>
    </xf>
    <xf numFmtId="2" fontId="36" fillId="0" borderId="0" xfId="0" applyNumberFormat="1" applyFont="1" applyFill="1" applyBorder="1" applyAlignment="1" applyProtection="1">
      <alignment horizontal="left" vertical="justify" wrapText="1"/>
    </xf>
    <xf numFmtId="0" fontId="15" fillId="0" borderId="0" xfId="0" applyFont="1" applyFill="1" applyProtection="1"/>
    <xf numFmtId="0" fontId="27" fillId="0" borderId="2" xfId="0" applyFont="1" applyFill="1" applyBorder="1" applyAlignment="1" applyProtection="1">
      <alignment horizontal="left" vertical="justify" wrapText="1"/>
    </xf>
    <xf numFmtId="0" fontId="11" fillId="0" borderId="0" xfId="0" applyFont="1" applyFill="1" applyBorder="1" applyAlignment="1" applyProtection="1">
      <alignment horizontal="left" vertical="justify" wrapText="1"/>
    </xf>
    <xf numFmtId="0" fontId="1" fillId="0" borderId="0" xfId="0" applyFont="1" applyFill="1" applyBorder="1" applyAlignment="1" applyProtection="1">
      <alignment horizontal="left" vertical="justify" wrapText="1"/>
    </xf>
    <xf numFmtId="4" fontId="0" fillId="0" borderId="0" xfId="0" applyNumberFormat="1" applyFill="1" applyProtection="1"/>
    <xf numFmtId="16" fontId="15" fillId="0" borderId="0" xfId="0" applyNumberFormat="1" applyFont="1" applyFill="1" applyAlignment="1" applyProtection="1">
      <alignment horizontal="left" vertical="top" wrapText="1"/>
    </xf>
    <xf numFmtId="0" fontId="27" fillId="0" borderId="0" xfId="0" applyFont="1" applyFill="1" applyAlignment="1" applyProtection="1">
      <alignment horizontal="left" vertical="justify"/>
    </xf>
    <xf numFmtId="4" fontId="0" fillId="0" borderId="0" xfId="0" applyNumberFormat="1" applyFill="1" applyBorder="1" applyProtection="1"/>
    <xf numFmtId="4" fontId="28" fillId="0" borderId="0" xfId="0" applyNumberFormat="1" applyFont="1" applyFill="1" applyProtection="1"/>
    <xf numFmtId="0" fontId="27" fillId="0" borderId="0" xfId="0" applyFont="1" applyFill="1" applyAlignment="1" applyProtection="1">
      <alignment horizontal="left" vertical="justify" wrapText="1"/>
    </xf>
    <xf numFmtId="4" fontId="15" fillId="0" borderId="0" xfId="0" applyNumberFormat="1" applyFont="1" applyFill="1" applyProtection="1"/>
    <xf numFmtId="0" fontId="15" fillId="0" borderId="0" xfId="0" applyFont="1" applyFill="1" applyAlignment="1" applyProtection="1">
      <alignment horizontal="left" vertical="justify" wrapText="1"/>
    </xf>
    <xf numFmtId="4" fontId="15" fillId="0" borderId="0" xfId="0" applyNumberFormat="1" applyFont="1" applyFill="1" applyBorder="1" applyProtection="1"/>
    <xf numFmtId="0" fontId="15" fillId="0" borderId="0" xfId="0" applyFont="1" applyFill="1" applyAlignment="1" applyProtection="1">
      <alignment horizontal="left" vertical="justify"/>
    </xf>
    <xf numFmtId="49" fontId="20" fillId="0" borderId="0" xfId="0" applyNumberFormat="1" applyFont="1" applyFill="1" applyAlignment="1" applyProtection="1">
      <alignment horizontal="left" vertical="justify" wrapText="1"/>
    </xf>
    <xf numFmtId="0" fontId="117" fillId="0" borderId="0" xfId="0" applyFont="1" applyFill="1" applyAlignment="1" applyProtection="1">
      <alignment horizontal="left" vertical="top" wrapText="1"/>
    </xf>
    <xf numFmtId="0" fontId="117" fillId="0" borderId="0" xfId="0" applyFont="1" applyFill="1" applyAlignment="1" applyProtection="1">
      <alignment horizontal="left" vertical="justify"/>
    </xf>
    <xf numFmtId="0" fontId="117" fillId="0" borderId="0" xfId="0" applyFont="1" applyFill="1" applyAlignment="1" applyProtection="1">
      <alignment horizontal="center"/>
    </xf>
    <xf numFmtId="4" fontId="117" fillId="0" borderId="0" xfId="0" applyNumberFormat="1" applyFont="1" applyFill="1" applyBorder="1" applyProtection="1"/>
    <xf numFmtId="0" fontId="117" fillId="0" borderId="0" xfId="0" applyFont="1" applyFill="1" applyAlignment="1" applyProtection="1">
      <alignment horizontal="left" vertical="justify" wrapText="1"/>
    </xf>
    <xf numFmtId="0" fontId="15" fillId="0" borderId="0" xfId="0" applyNumberFormat="1" applyFont="1" applyFill="1" applyAlignment="1" applyProtection="1">
      <alignment horizontal="left" vertical="justify" wrapText="1"/>
    </xf>
    <xf numFmtId="0" fontId="117" fillId="0" borderId="0" xfId="0" applyFont="1" applyFill="1" applyProtection="1"/>
    <xf numFmtId="4" fontId="27" fillId="0" borderId="0" xfId="0" applyNumberFormat="1" applyFont="1" applyFill="1" applyBorder="1" applyProtection="1"/>
    <xf numFmtId="0" fontId="12" fillId="0" borderId="0" xfId="0" applyFont="1" applyFill="1" applyAlignment="1" applyProtection="1">
      <alignment horizontal="left" vertical="justify"/>
    </xf>
    <xf numFmtId="4" fontId="0" fillId="0" borderId="0" xfId="1" applyNumberFormat="1" applyFont="1" applyFill="1" applyBorder="1" applyAlignment="1" applyProtection="1">
      <alignment horizontal="right"/>
    </xf>
    <xf numFmtId="0" fontId="12" fillId="0" borderId="0" xfId="0" applyFont="1" applyFill="1" applyBorder="1" applyAlignment="1" applyProtection="1">
      <alignment horizontal="left" vertical="justify" wrapText="1"/>
    </xf>
    <xf numFmtId="4" fontId="11" fillId="0" borderId="0" xfId="0" applyNumberFormat="1" applyFont="1" applyFill="1" applyBorder="1" applyAlignment="1" applyProtection="1">
      <alignment horizontal="right"/>
    </xf>
    <xf numFmtId="0" fontId="27" fillId="0" borderId="10" xfId="0" applyFont="1" applyFill="1" applyBorder="1" applyAlignment="1" applyProtection="1">
      <alignment vertical="justify" wrapText="1"/>
    </xf>
    <xf numFmtId="0" fontId="27" fillId="0" borderId="7" xfId="0" applyFont="1" applyFill="1" applyBorder="1" applyAlignment="1" applyProtection="1">
      <alignment horizontal="left" vertical="justify" wrapText="1"/>
    </xf>
    <xf numFmtId="0" fontId="27" fillId="0" borderId="10" xfId="0" applyFont="1" applyFill="1" applyBorder="1" applyAlignment="1" applyProtection="1">
      <alignment horizontal="left" vertical="justify" wrapText="1"/>
    </xf>
    <xf numFmtId="0" fontId="27" fillId="0" borderId="29" xfId="0" applyFont="1" applyFill="1" applyBorder="1" applyAlignment="1" applyProtection="1">
      <alignment horizontal="right" vertical="top" wrapText="1"/>
    </xf>
    <xf numFmtId="0" fontId="27" fillId="0" borderId="27" xfId="0" applyFont="1" applyFill="1" applyBorder="1" applyAlignment="1" applyProtection="1">
      <alignment horizontal="left" vertical="justify" wrapText="1"/>
    </xf>
    <xf numFmtId="0" fontId="15" fillId="0" borderId="27" xfId="0" applyFont="1" applyFill="1" applyBorder="1" applyAlignment="1" applyProtection="1">
      <alignment horizontal="center" wrapText="1"/>
    </xf>
    <xf numFmtId="0" fontId="27" fillId="0" borderId="10" xfId="0" applyFont="1" applyFill="1" applyBorder="1" applyAlignment="1" applyProtection="1">
      <alignment horizontal="right" vertical="top" wrapText="1"/>
    </xf>
    <xf numFmtId="4" fontId="122" fillId="0" borderId="2" xfId="0" applyNumberFormat="1" applyFont="1" applyFill="1" applyBorder="1" applyAlignment="1" applyProtection="1">
      <alignment horizontal="right" wrapText="1"/>
    </xf>
    <xf numFmtId="4" fontId="4" fillId="0" borderId="29" xfId="1" applyNumberFormat="1" applyFont="1" applyFill="1" applyBorder="1" applyAlignment="1" applyProtection="1">
      <alignment horizontal="center" wrapText="1"/>
      <protection locked="0"/>
    </xf>
    <xf numFmtId="0" fontId="27" fillId="0" borderId="0" xfId="0" applyFont="1" applyFill="1" applyProtection="1">
      <protection locked="0"/>
    </xf>
    <xf numFmtId="0" fontId="15" fillId="0" borderId="0" xfId="23" applyFont="1" applyFill="1" applyBorder="1" applyAlignment="1" applyProtection="1">
      <alignment horizontal="justify" vertical="justify"/>
      <protection locked="0"/>
    </xf>
    <xf numFmtId="0" fontId="117" fillId="0" borderId="0" xfId="0" applyFont="1" applyFill="1" applyBorder="1" applyProtection="1">
      <protection locked="0"/>
    </xf>
    <xf numFmtId="49" fontId="4" fillId="0" borderId="29" xfId="0" applyNumberFormat="1" applyFont="1" applyFill="1" applyBorder="1" applyAlignment="1" applyProtection="1">
      <alignment horizontal="center" vertical="center" wrapText="1"/>
    </xf>
    <xf numFmtId="0" fontId="4" fillId="0" borderId="29" xfId="0" applyNumberFormat="1" applyFont="1" applyFill="1" applyBorder="1" applyAlignment="1" applyProtection="1">
      <alignment horizontal="right" wrapText="1"/>
    </xf>
    <xf numFmtId="4" fontId="4" fillId="0" borderId="29" xfId="1" applyNumberFormat="1" applyFont="1" applyFill="1" applyBorder="1" applyAlignment="1" applyProtection="1">
      <alignment horizontal="center" wrapText="1"/>
    </xf>
    <xf numFmtId="49" fontId="27" fillId="0" borderId="0" xfId="0" applyNumberFormat="1" applyFont="1" applyFill="1" applyBorder="1" applyAlignment="1" applyProtection="1">
      <alignment horizontal="justify" vertical="justify"/>
    </xf>
    <xf numFmtId="0" fontId="15" fillId="0" borderId="0" xfId="0" applyNumberFormat="1" applyFont="1" applyFill="1" applyBorder="1" applyAlignment="1" applyProtection="1">
      <alignment horizontal="right"/>
    </xf>
    <xf numFmtId="4" fontId="15" fillId="0" borderId="0" xfId="1" applyNumberFormat="1" applyFont="1" applyFill="1" applyBorder="1" applyAlignment="1" applyProtection="1">
      <alignment horizontal="center"/>
    </xf>
    <xf numFmtId="49" fontId="15" fillId="0" borderId="0" xfId="0" applyNumberFormat="1" applyFont="1" applyFill="1" applyBorder="1" applyAlignment="1" applyProtection="1">
      <alignment horizontal="justify" vertical="justify"/>
    </xf>
    <xf numFmtId="0" fontId="70" fillId="0" borderId="0" xfId="0" applyFont="1" applyFill="1" applyBorder="1" applyAlignment="1" applyProtection="1">
      <alignment vertical="top" wrapText="1"/>
    </xf>
    <xf numFmtId="3" fontId="15" fillId="0" borderId="0" xfId="0" applyNumberFormat="1" applyFont="1" applyFill="1" applyAlignment="1" applyProtection="1">
      <alignment horizontal="left" vertical="top" wrapText="1"/>
    </xf>
    <xf numFmtId="3" fontId="27" fillId="0" borderId="0" xfId="0" applyNumberFormat="1" applyFont="1" applyFill="1" applyAlignment="1" applyProtection="1">
      <alignment horizontal="left" vertical="top" wrapText="1"/>
    </xf>
    <xf numFmtId="0" fontId="15" fillId="0" borderId="0" xfId="0" applyFont="1" applyFill="1" applyAlignment="1" applyProtection="1">
      <alignment horizontal="right"/>
    </xf>
    <xf numFmtId="3" fontId="15" fillId="0" borderId="0" xfId="0" applyNumberFormat="1" applyFont="1" applyFill="1" applyBorder="1" applyAlignment="1" applyProtection="1">
      <alignment horizontal="left" vertical="top"/>
    </xf>
    <xf numFmtId="3" fontId="129" fillId="0" borderId="0" xfId="0" applyNumberFormat="1" applyFont="1" applyFill="1" applyBorder="1" applyAlignment="1" applyProtection="1">
      <alignment horizontal="left" vertical="top" wrapText="1"/>
    </xf>
    <xf numFmtId="0" fontId="15" fillId="0" borderId="0" xfId="0" applyFont="1" applyFill="1" applyBorder="1" applyAlignment="1" applyProtection="1">
      <alignment horizontal="justify" vertical="center" wrapText="1"/>
    </xf>
    <xf numFmtId="0" fontId="129" fillId="0" borderId="0" xfId="0" applyNumberFormat="1" applyFont="1" applyFill="1" applyBorder="1" applyAlignment="1" applyProtection="1">
      <alignment horizontal="right"/>
    </xf>
    <xf numFmtId="4" fontId="129" fillId="0" borderId="0" xfId="1" applyNumberFormat="1" applyFont="1" applyFill="1" applyBorder="1" applyAlignment="1" applyProtection="1">
      <alignment horizontal="center"/>
    </xf>
    <xf numFmtId="3" fontId="15" fillId="0" borderId="0" xfId="0" applyNumberFormat="1" applyFont="1" applyFill="1" applyBorder="1" applyAlignment="1" applyProtection="1">
      <alignment horizontal="left" vertical="top" wrapText="1"/>
    </xf>
    <xf numFmtId="0" fontId="15" fillId="0" borderId="0" xfId="0" applyFont="1" applyFill="1" applyBorder="1" applyAlignment="1" applyProtection="1">
      <alignment horizontal="right"/>
    </xf>
    <xf numFmtId="0" fontId="15" fillId="0" borderId="0" xfId="24" applyFont="1" applyFill="1" applyBorder="1" applyAlignment="1" applyProtection="1">
      <alignment horizontal="right" wrapText="1"/>
    </xf>
    <xf numFmtId="0" fontId="15" fillId="0" borderId="0" xfId="24" applyFont="1" applyFill="1" applyBorder="1" applyAlignment="1" applyProtection="1">
      <alignment horizontal="center" wrapText="1"/>
    </xf>
    <xf numFmtId="0" fontId="15" fillId="0" borderId="0" xfId="24" applyFont="1" applyFill="1" applyBorder="1" applyAlignment="1" applyProtection="1">
      <alignment horizontal="left" vertical="center" wrapText="1"/>
    </xf>
    <xf numFmtId="4" fontId="15" fillId="0" borderId="0" xfId="34" applyNumberFormat="1" applyFont="1" applyFill="1" applyBorder="1" applyAlignment="1" applyProtection="1">
      <alignment horizontal="center"/>
    </xf>
    <xf numFmtId="0" fontId="15" fillId="0" borderId="0" xfId="24" applyFont="1" applyFill="1" applyBorder="1" applyAlignment="1" applyProtection="1">
      <alignment vertical="top" wrapText="1"/>
    </xf>
    <xf numFmtId="0" fontId="15" fillId="0" borderId="9" xfId="24" applyFont="1" applyFill="1" applyBorder="1" applyAlignment="1" applyProtection="1">
      <alignment horizontal="right" wrapText="1"/>
    </xf>
    <xf numFmtId="0" fontId="15" fillId="0" borderId="9" xfId="24" applyFont="1" applyFill="1" applyBorder="1" applyAlignment="1" applyProtection="1">
      <alignment horizontal="center" wrapText="1"/>
    </xf>
    <xf numFmtId="0" fontId="15" fillId="0" borderId="0" xfId="23" applyFont="1" applyFill="1" applyAlignment="1" applyProtection="1">
      <alignment vertical="top" wrapText="1"/>
    </xf>
    <xf numFmtId="0" fontId="15" fillId="0" borderId="0" xfId="23" applyFont="1" applyFill="1" applyBorder="1" applyAlignment="1" applyProtection="1">
      <alignment horizontal="justify" vertical="top" wrapText="1"/>
    </xf>
    <xf numFmtId="0" fontId="12" fillId="0" borderId="0" xfId="17" applyFont="1" applyFill="1" applyBorder="1" applyAlignment="1" applyProtection="1">
      <alignment horizontal="right"/>
    </xf>
    <xf numFmtId="0" fontId="15" fillId="0" borderId="0" xfId="5" applyFont="1" applyFill="1" applyBorder="1" applyAlignment="1" applyProtection="1">
      <alignment vertical="center"/>
    </xf>
    <xf numFmtId="0" fontId="12" fillId="0" borderId="0" xfId="23" applyFont="1" applyFill="1" applyBorder="1" applyAlignment="1" applyProtection="1">
      <alignment horizontal="right"/>
    </xf>
    <xf numFmtId="0" fontId="15" fillId="0" borderId="0" xfId="23" applyFont="1" applyFill="1" applyBorder="1" applyAlignment="1" applyProtection="1">
      <alignment vertical="center"/>
    </xf>
    <xf numFmtId="0" fontId="27" fillId="0" borderId="0" xfId="23" applyFont="1" applyFill="1" applyBorder="1" applyAlignment="1" applyProtection="1">
      <alignment horizontal="right" wrapText="1"/>
    </xf>
    <xf numFmtId="0" fontId="27" fillId="0" borderId="0" xfId="23" applyFont="1" applyFill="1" applyBorder="1" applyAlignment="1" applyProtection="1">
      <alignment horizontal="center" wrapText="1"/>
    </xf>
    <xf numFmtId="0" fontId="15" fillId="0" borderId="0" xfId="23" applyNumberFormat="1" applyFont="1" applyFill="1" applyBorder="1" applyAlignment="1" applyProtection="1">
      <alignment horizontal="right"/>
    </xf>
    <xf numFmtId="4" fontId="15" fillId="0" borderId="0" xfId="33" applyNumberFormat="1" applyFont="1" applyFill="1" applyBorder="1" applyAlignment="1" applyProtection="1">
      <alignment horizontal="center"/>
    </xf>
    <xf numFmtId="49" fontId="15" fillId="0" borderId="0" xfId="23" applyNumberFormat="1" applyFont="1" applyFill="1" applyBorder="1" applyAlignment="1" applyProtection="1">
      <alignment horizontal="justify" vertical="top" wrapText="1"/>
    </xf>
    <xf numFmtId="0" fontId="15" fillId="0" borderId="0" xfId="23" applyFont="1" applyFill="1" applyBorder="1" applyAlignment="1" applyProtection="1">
      <alignment horizontal="right" wrapText="1"/>
    </xf>
    <xf numFmtId="0" fontId="15" fillId="0" borderId="0" xfId="23" applyFont="1" applyFill="1" applyBorder="1" applyAlignment="1" applyProtection="1">
      <alignment horizontal="center" wrapText="1"/>
    </xf>
    <xf numFmtId="3" fontId="27" fillId="0" borderId="0" xfId="0" applyNumberFormat="1" applyFont="1" applyFill="1" applyBorder="1" applyAlignment="1" applyProtection="1">
      <alignment horizontal="left" vertical="top" wrapText="1"/>
    </xf>
    <xf numFmtId="0" fontId="27" fillId="0" borderId="0" xfId="24" applyFont="1" applyFill="1" applyBorder="1" applyAlignment="1" applyProtection="1">
      <alignment horizontal="right" wrapText="1"/>
    </xf>
    <xf numFmtId="0" fontId="27" fillId="0" borderId="0" xfId="24" applyFont="1" applyFill="1" applyBorder="1" applyAlignment="1" applyProtection="1">
      <alignment horizontal="center" wrapText="1"/>
    </xf>
    <xf numFmtId="0" fontId="27" fillId="0" borderId="0" xfId="0" applyNumberFormat="1" applyFont="1" applyFill="1" applyBorder="1" applyAlignment="1" applyProtection="1">
      <alignment horizontal="right"/>
    </xf>
    <xf numFmtId="4" fontId="27" fillId="0" borderId="0" xfId="1" applyNumberFormat="1" applyFont="1" applyFill="1" applyBorder="1" applyAlignment="1" applyProtection="1">
      <alignment horizontal="center"/>
    </xf>
    <xf numFmtId="0" fontId="117" fillId="0" borderId="0"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0" fontId="15" fillId="0" borderId="0" xfId="0" applyFont="1" applyFill="1" applyAlignment="1" applyProtection="1">
      <alignment horizontal="justify" vertical="center" wrapText="1"/>
    </xf>
    <xf numFmtId="4" fontId="117" fillId="0" borderId="0" xfId="1" applyNumberFormat="1" applyFont="1" applyFill="1" applyBorder="1" applyAlignment="1" applyProtection="1">
      <alignment horizontal="center"/>
    </xf>
    <xf numFmtId="3" fontId="117" fillId="0" borderId="0" xfId="0" applyNumberFormat="1" applyFont="1" applyFill="1" applyBorder="1" applyAlignment="1" applyProtection="1">
      <alignment horizontal="left" vertical="top" wrapText="1"/>
    </xf>
    <xf numFmtId="0" fontId="15" fillId="0" borderId="0" xfId="16" applyNumberFormat="1" applyFont="1" applyFill="1" applyBorder="1" applyAlignment="1" applyProtection="1">
      <alignment horizontal="justify" vertical="top"/>
    </xf>
    <xf numFmtId="0" fontId="117" fillId="0" borderId="0" xfId="0" applyFont="1" applyFill="1" applyBorder="1" applyAlignment="1" applyProtection="1">
      <alignment horizontal="justify" vertical="center" wrapText="1"/>
    </xf>
    <xf numFmtId="0" fontId="117" fillId="0" borderId="0" xfId="0" applyNumberFormat="1" applyFont="1" applyFill="1" applyBorder="1" applyAlignment="1" applyProtection="1">
      <alignment horizontal="right"/>
    </xf>
    <xf numFmtId="0" fontId="27" fillId="0" borderId="0" xfId="0" applyFont="1" applyFill="1" applyBorder="1" applyAlignment="1" applyProtection="1">
      <alignment horizontal="center"/>
    </xf>
    <xf numFmtId="0" fontId="15" fillId="0" borderId="9" xfId="0" applyNumberFormat="1" applyFont="1" applyFill="1" applyBorder="1" applyAlignment="1" applyProtection="1">
      <alignment horizontal="right"/>
    </xf>
    <xf numFmtId="4" fontId="15" fillId="0" borderId="9" xfId="1" applyNumberFormat="1" applyFont="1" applyFill="1" applyBorder="1" applyAlignment="1" applyProtection="1">
      <alignment horizontal="center"/>
    </xf>
    <xf numFmtId="0" fontId="15" fillId="0" borderId="0" xfId="0" applyFont="1" applyFill="1" applyBorder="1" applyAlignment="1" applyProtection="1">
      <alignment vertical="top"/>
    </xf>
    <xf numFmtId="0" fontId="15" fillId="0" borderId="0" xfId="0" applyFont="1" applyFill="1" applyBorder="1" applyAlignment="1" applyProtection="1">
      <alignment horizontal="left" vertical="center" wrapText="1"/>
    </xf>
    <xf numFmtId="197" fontId="15" fillId="0" borderId="0" xfId="30" applyNumberFormat="1" applyFont="1" applyFill="1" applyBorder="1" applyAlignment="1" applyProtection="1">
      <alignment horizontal="right" vertical="center"/>
    </xf>
    <xf numFmtId="0" fontId="15" fillId="0" borderId="0" xfId="0" applyFont="1" applyFill="1" applyBorder="1" applyAlignment="1" applyProtection="1">
      <alignment wrapText="1"/>
    </xf>
    <xf numFmtId="0" fontId="15" fillId="0" borderId="0" xfId="0" applyFont="1" applyFill="1" applyBorder="1" applyProtection="1"/>
    <xf numFmtId="3" fontId="117" fillId="0" borderId="0" xfId="0" applyNumberFormat="1" applyFont="1" applyFill="1" applyBorder="1" applyAlignment="1" applyProtection="1">
      <alignment horizontal="left" vertical="top"/>
    </xf>
    <xf numFmtId="0" fontId="129" fillId="0" borderId="0" xfId="0" applyFont="1" applyFill="1" applyBorder="1" applyAlignment="1" applyProtection="1">
      <alignment horizontal="right"/>
    </xf>
    <xf numFmtId="0" fontId="129" fillId="0" borderId="0" xfId="0" applyFont="1" applyFill="1" applyBorder="1" applyAlignment="1" applyProtection="1">
      <alignment horizontal="center"/>
    </xf>
    <xf numFmtId="0" fontId="27" fillId="0" borderId="0" xfId="0" applyFont="1" applyFill="1" applyBorder="1" applyAlignment="1" applyProtection="1">
      <alignment horizontal="right"/>
    </xf>
    <xf numFmtId="0" fontId="27" fillId="0" borderId="9" xfId="0" applyFont="1" applyFill="1" applyBorder="1" applyAlignment="1" applyProtection="1">
      <alignment horizontal="right"/>
    </xf>
    <xf numFmtId="0" fontId="27" fillId="0" borderId="9" xfId="0" applyFont="1" applyFill="1" applyBorder="1" applyAlignment="1" applyProtection="1">
      <alignment horizontal="center"/>
    </xf>
    <xf numFmtId="3" fontId="81" fillId="0" borderId="0" xfId="0" applyNumberFormat="1" applyFont="1" applyFill="1" applyAlignment="1" applyProtection="1">
      <alignment horizontal="left" vertical="top" wrapText="1"/>
    </xf>
    <xf numFmtId="0" fontId="81" fillId="0" borderId="0" xfId="0" applyFont="1" applyFill="1" applyBorder="1" applyAlignment="1" applyProtection="1">
      <alignment horizontal="right"/>
    </xf>
    <xf numFmtId="0" fontId="81" fillId="0" borderId="0" xfId="0" applyFont="1" applyFill="1" applyBorder="1" applyAlignment="1" applyProtection="1">
      <alignment horizontal="center"/>
    </xf>
    <xf numFmtId="49" fontId="27" fillId="0" borderId="0" xfId="0" applyNumberFormat="1" applyFont="1" applyFill="1" applyBorder="1" applyAlignment="1" applyProtection="1">
      <alignment vertical="top" wrapText="1"/>
    </xf>
    <xf numFmtId="0" fontId="15" fillId="0" borderId="13" xfId="0" applyFont="1" applyFill="1" applyBorder="1" applyAlignment="1" applyProtection="1">
      <alignment vertical="top" wrapText="1"/>
    </xf>
    <xf numFmtId="0" fontId="15" fillId="0" borderId="5" xfId="0" applyNumberFormat="1" applyFont="1" applyFill="1" applyBorder="1" applyAlignment="1" applyProtection="1">
      <alignment horizontal="right"/>
    </xf>
    <xf numFmtId="4" fontId="15" fillId="0" borderId="5" xfId="1" applyNumberFormat="1" applyFont="1" applyFill="1" applyBorder="1" applyAlignment="1" applyProtection="1">
      <alignment horizontal="center"/>
    </xf>
    <xf numFmtId="4" fontId="4" fillId="0" borderId="29" xfId="1" applyNumberFormat="1" applyFont="1" applyFill="1" applyBorder="1" applyAlignment="1" applyProtection="1">
      <alignment horizontal="center" vertical="center" wrapText="1"/>
    </xf>
    <xf numFmtId="4" fontId="27" fillId="0" borderId="0" xfId="0" applyNumberFormat="1" applyFont="1" applyFill="1" applyBorder="1" applyAlignment="1" applyProtection="1">
      <alignment wrapText="1"/>
    </xf>
    <xf numFmtId="4" fontId="15" fillId="0" borderId="5" xfId="0" applyNumberFormat="1" applyFont="1" applyFill="1" applyBorder="1" applyAlignment="1" applyProtection="1">
      <alignment horizontal="right"/>
    </xf>
    <xf numFmtId="4" fontId="15" fillId="0" borderId="0" xfId="23" applyNumberFormat="1" applyFont="1" applyFill="1" applyBorder="1" applyAlignment="1" applyProtection="1">
      <alignment horizontal="right"/>
    </xf>
    <xf numFmtId="4" fontId="129" fillId="0" borderId="0" xfId="8" applyNumberFormat="1" applyFont="1" applyFill="1" applyBorder="1" applyAlignment="1" applyProtection="1">
      <alignment horizontal="right" wrapText="1"/>
      <protection hidden="1"/>
    </xf>
    <xf numFmtId="0" fontId="2" fillId="0" borderId="0" xfId="0" applyFont="1" applyFill="1" applyBorder="1" applyAlignment="1" applyProtection="1">
      <alignment horizontal="justify" vertical="center"/>
    </xf>
    <xf numFmtId="0" fontId="0" fillId="0" borderId="34" xfId="0" applyFont="1" applyFill="1" applyBorder="1" applyAlignment="1" applyProtection="1">
      <alignment horizontal="center"/>
    </xf>
    <xf numFmtId="0" fontId="0" fillId="0" borderId="33" xfId="0" applyFont="1" applyFill="1" applyBorder="1" applyAlignment="1" applyProtection="1">
      <alignment horizontal="center"/>
    </xf>
    <xf numFmtId="0" fontId="0" fillId="0" borderId="0" xfId="0" applyFont="1" applyFill="1" applyBorder="1" applyAlignment="1" applyProtection="1">
      <alignment horizontal="center" vertical="justify"/>
    </xf>
    <xf numFmtId="0" fontId="0" fillId="0" borderId="0" xfId="0" applyFont="1" applyFill="1" applyBorder="1" applyAlignment="1" applyProtection="1">
      <alignment horizontal="center"/>
    </xf>
    <xf numFmtId="0" fontId="0" fillId="0" borderId="33" xfId="0" quotePrefix="1" applyFont="1" applyFill="1" applyBorder="1" applyAlignment="1" applyProtection="1">
      <alignment horizontal="left" vertical="justify" wrapText="1"/>
    </xf>
    <xf numFmtId="0" fontId="0" fillId="0" borderId="33" xfId="0" quotePrefix="1" applyFont="1" applyFill="1" applyBorder="1" applyAlignment="1" applyProtection="1">
      <alignment horizontal="justify" vertical="justify" wrapText="1"/>
    </xf>
    <xf numFmtId="0" fontId="11" fillId="0" borderId="33" xfId="0" quotePrefix="1" applyFont="1" applyFill="1" applyBorder="1" applyAlignment="1" applyProtection="1">
      <alignment horizontal="left" vertical="justify" wrapText="1"/>
    </xf>
    <xf numFmtId="0" fontId="11" fillId="0" borderId="39" xfId="0" quotePrefix="1" applyFont="1" applyFill="1" applyBorder="1" applyAlignment="1" applyProtection="1">
      <alignment horizontal="justify" vertical="center"/>
    </xf>
    <xf numFmtId="0" fontId="11" fillId="0" borderId="33" xfId="0" quotePrefix="1" applyFont="1" applyFill="1" applyBorder="1" applyAlignment="1" applyProtection="1">
      <alignment horizontal="justify" vertical="center"/>
    </xf>
    <xf numFmtId="0" fontId="12" fillId="0" borderId="33" xfId="18" quotePrefix="1" applyFont="1" applyFill="1" applyBorder="1" applyAlignment="1" applyProtection="1">
      <alignment horizontal="left" vertical="top" wrapText="1"/>
    </xf>
    <xf numFmtId="0" fontId="11" fillId="0" borderId="33" xfId="18" applyFont="1" applyFill="1" applyBorder="1" applyAlignment="1" applyProtection="1">
      <alignment horizontal="center"/>
    </xf>
    <xf numFmtId="0" fontId="11" fillId="0" borderId="33" xfId="0" applyFont="1" applyFill="1" applyBorder="1" applyAlignment="1" applyProtection="1">
      <alignment horizontal="center"/>
    </xf>
    <xf numFmtId="0" fontId="11" fillId="0" borderId="0" xfId="0" applyFont="1" applyFill="1" applyBorder="1" applyAlignment="1" applyProtection="1">
      <alignment horizontal="center" vertical="top"/>
    </xf>
    <xf numFmtId="0" fontId="11" fillId="0" borderId="33" xfId="0" quotePrefix="1" applyFont="1" applyFill="1" applyBorder="1" applyAlignment="1" applyProtection="1">
      <alignment horizontal="justify" vertical="center" wrapText="1"/>
    </xf>
    <xf numFmtId="0" fontId="11" fillId="0" borderId="0" xfId="0" applyFont="1" applyFill="1" applyBorder="1" applyAlignment="1" applyProtection="1">
      <alignment horizontal="justify" vertical="center"/>
    </xf>
    <xf numFmtId="0" fontId="11" fillId="0" borderId="0" xfId="0" applyFont="1" applyFill="1" applyBorder="1" applyAlignment="1" applyProtection="1">
      <alignment horizontal="center"/>
    </xf>
    <xf numFmtId="0" fontId="11" fillId="0" borderId="0" xfId="0" quotePrefix="1" applyFont="1" applyFill="1" applyBorder="1" applyAlignment="1" applyProtection="1">
      <alignment horizontal="left" vertical="justify" wrapText="1"/>
    </xf>
    <xf numFmtId="0" fontId="11" fillId="0" borderId="33" xfId="0" quotePrefix="1" applyFont="1" applyFill="1" applyBorder="1" applyAlignment="1" applyProtection="1">
      <alignment vertical="justify"/>
    </xf>
    <xf numFmtId="0" fontId="11" fillId="0" borderId="34" xfId="0" applyFont="1" applyFill="1" applyBorder="1" applyAlignment="1" applyProtection="1">
      <alignment horizontal="center"/>
    </xf>
    <xf numFmtId="0" fontId="11" fillId="0" borderId="34" xfId="0" quotePrefix="1" applyFont="1" applyFill="1" applyBorder="1" applyAlignment="1" applyProtection="1">
      <alignment horizontal="justify" vertical="center"/>
    </xf>
    <xf numFmtId="0" fontId="11" fillId="0" borderId="33" xfId="0" quotePrefix="1" applyFont="1" applyFill="1" applyBorder="1" applyAlignment="1" applyProtection="1">
      <alignment vertical="justify" wrapText="1"/>
    </xf>
    <xf numFmtId="49" fontId="20" fillId="0" borderId="0" xfId="0" applyNumberFormat="1" applyFont="1" applyFill="1" applyAlignment="1" applyProtection="1">
      <alignment horizontal="left"/>
    </xf>
    <xf numFmtId="0" fontId="19" fillId="0" borderId="0" xfId="0" applyFont="1" applyFill="1" applyAlignment="1" applyProtection="1">
      <alignment horizontal="left"/>
    </xf>
    <xf numFmtId="0" fontId="0" fillId="0" borderId="0" xfId="0" applyFont="1" applyFill="1" applyBorder="1" applyAlignment="1" applyProtection="1">
      <alignment horizontal="center" vertical="top"/>
    </xf>
    <xf numFmtId="49" fontId="19" fillId="0" borderId="0" xfId="0" applyNumberFormat="1" applyFont="1" applyFill="1" applyAlignment="1" applyProtection="1">
      <alignment horizontal="center"/>
    </xf>
    <xf numFmtId="3" fontId="19" fillId="0" borderId="0" xfId="0" applyNumberFormat="1" applyFont="1" applyFill="1" applyAlignment="1" applyProtection="1">
      <alignment horizontal="right"/>
    </xf>
    <xf numFmtId="1" fontId="15" fillId="0" borderId="0" xfId="0" applyNumberFormat="1" applyFont="1" applyFill="1" applyAlignment="1" applyProtection="1">
      <alignment horizontal="center"/>
    </xf>
    <xf numFmtId="4" fontId="15" fillId="0" borderId="0" xfId="0" applyNumberFormat="1" applyFont="1" applyFill="1" applyAlignment="1" applyProtection="1">
      <alignment horizontal="center"/>
    </xf>
    <xf numFmtId="2" fontId="15" fillId="0" borderId="0" xfId="0" applyNumberFormat="1" applyFont="1" applyFill="1" applyAlignment="1" applyProtection="1">
      <alignment horizontal="right"/>
    </xf>
    <xf numFmtId="4" fontId="3" fillId="0" borderId="0" xfId="0" applyNumberFormat="1" applyFont="1" applyFill="1" applyBorder="1" applyAlignment="1" applyProtection="1">
      <alignment horizontal="center"/>
    </xf>
    <xf numFmtId="190" fontId="19" fillId="0" borderId="0" xfId="0" applyNumberFormat="1" applyFont="1" applyFill="1" applyAlignment="1" applyProtection="1">
      <alignment horizontal="right"/>
    </xf>
    <xf numFmtId="4" fontId="7" fillId="0" borderId="0" xfId="0" applyNumberFormat="1" applyFont="1" applyFill="1" applyBorder="1" applyAlignment="1" applyProtection="1">
      <alignment horizontal="center"/>
    </xf>
    <xf numFmtId="0" fontId="21" fillId="0" borderId="0" xfId="0" applyFont="1" applyFill="1" applyBorder="1" applyAlignment="1" applyProtection="1">
      <alignment vertical="top" wrapText="1"/>
    </xf>
    <xf numFmtId="0" fontId="16" fillId="0" borderId="0" xfId="0" applyFont="1" applyFill="1" applyBorder="1" applyAlignment="1" applyProtection="1">
      <alignment horizontal="center" wrapText="1"/>
    </xf>
    <xf numFmtId="184" fontId="16" fillId="0" borderId="0" xfId="0" applyNumberFormat="1" applyFont="1" applyFill="1" applyBorder="1" applyAlignment="1" applyProtection="1">
      <alignment horizontal="center" wrapText="1"/>
    </xf>
    <xf numFmtId="0" fontId="11" fillId="0" borderId="0" xfId="0" quotePrefix="1" applyFont="1" applyFill="1" applyBorder="1" applyAlignment="1" applyProtection="1">
      <alignment vertical="justify" wrapText="1"/>
    </xf>
    <xf numFmtId="0" fontId="7" fillId="0" borderId="0" xfId="0" applyFont="1" applyFill="1" applyBorder="1" applyAlignment="1" applyProtection="1">
      <alignment horizontal="justify" vertical="center"/>
    </xf>
    <xf numFmtId="184" fontId="16" fillId="0" borderId="0" xfId="0" applyNumberFormat="1" applyFont="1" applyFill="1" applyBorder="1" applyAlignment="1" applyProtection="1">
      <alignment horizontal="right" wrapText="1"/>
    </xf>
    <xf numFmtId="0" fontId="82" fillId="0" borderId="10" xfId="0" applyFont="1" applyFill="1" applyBorder="1" applyAlignment="1" applyProtection="1">
      <alignment horizontal="center" vertical="top"/>
    </xf>
    <xf numFmtId="0" fontId="82" fillId="0" borderId="29" xfId="0" applyFont="1" applyFill="1" applyBorder="1" applyAlignment="1" applyProtection="1">
      <alignment horizontal="center" wrapText="1"/>
    </xf>
    <xf numFmtId="0" fontId="82" fillId="0" borderId="11" xfId="0" applyFont="1" applyFill="1" applyBorder="1" applyAlignment="1" applyProtection="1">
      <alignment horizontal="center"/>
    </xf>
    <xf numFmtId="179" fontId="82" fillId="0" borderId="2" xfId="1" applyFont="1" applyFill="1" applyBorder="1" applyAlignment="1" applyProtection="1">
      <alignment horizontal="center"/>
    </xf>
    <xf numFmtId="0" fontId="82" fillId="0" borderId="0" xfId="0" applyFont="1" applyFill="1" applyBorder="1" applyAlignment="1" applyProtection="1">
      <alignment horizontal="center" vertical="top"/>
    </xf>
    <xf numFmtId="0" fontId="82" fillId="0" borderId="0" xfId="0" applyFont="1" applyFill="1" applyBorder="1" applyAlignment="1" applyProtection="1">
      <alignment horizontal="center" wrapText="1"/>
    </xf>
    <xf numFmtId="0" fontId="82" fillId="0" borderId="0" xfId="0" applyFont="1" applyFill="1" applyBorder="1" applyAlignment="1" applyProtection="1">
      <alignment horizontal="center"/>
    </xf>
    <xf numFmtId="179" fontId="82" fillId="0" borderId="0" xfId="1" applyFont="1" applyFill="1" applyBorder="1" applyAlignment="1" applyProtection="1">
      <alignment horizontal="center"/>
    </xf>
    <xf numFmtId="0" fontId="83" fillId="0" borderId="0" xfId="0" applyFont="1" applyFill="1" applyAlignment="1" applyProtection="1">
      <alignment wrapText="1"/>
    </xf>
    <xf numFmtId="0" fontId="84" fillId="0" borderId="0" xfId="0" applyFont="1" applyFill="1" applyAlignment="1" applyProtection="1"/>
    <xf numFmtId="179" fontId="12" fillId="0" borderId="0" xfId="1" applyFont="1" applyFill="1" applyAlignment="1" applyProtection="1">
      <alignment horizontal="right"/>
    </xf>
    <xf numFmtId="0" fontId="12" fillId="0" borderId="0" xfId="0" applyNumberFormat="1" applyFont="1" applyFill="1" applyAlignment="1" applyProtection="1">
      <alignment horizontal="right" vertical="top"/>
    </xf>
    <xf numFmtId="0" fontId="12" fillId="0" borderId="0" xfId="0" applyFont="1" applyFill="1" applyAlignment="1" applyProtection="1">
      <alignment horizontal="justify" wrapText="1"/>
    </xf>
    <xf numFmtId="0" fontId="84" fillId="0" borderId="0" xfId="0" applyFont="1" applyFill="1" applyAlignment="1" applyProtection="1">
      <alignment horizontal="justify" vertical="top" wrapText="1"/>
    </xf>
    <xf numFmtId="0" fontId="25" fillId="0" borderId="0" xfId="0" applyNumberFormat="1" applyFont="1" applyFill="1" applyAlignment="1" applyProtection="1">
      <alignment horizontal="right" vertical="top"/>
    </xf>
    <xf numFmtId="0" fontId="85" fillId="0" borderId="0" xfId="0" applyFont="1" applyFill="1" applyAlignment="1" applyProtection="1"/>
    <xf numFmtId="179" fontId="25" fillId="0" borderId="0" xfId="1" applyFont="1" applyFill="1" applyAlignment="1" applyProtection="1">
      <alignment horizontal="right"/>
    </xf>
    <xf numFmtId="0" fontId="27" fillId="0" borderId="9" xfId="0" applyFont="1" applyFill="1" applyBorder="1" applyAlignment="1" applyProtection="1">
      <alignment horizontal="justify" vertical="center" wrapText="1"/>
    </xf>
    <xf numFmtId="0" fontId="19" fillId="0" borderId="0" xfId="0" applyFont="1" applyFill="1" applyAlignment="1" applyProtection="1"/>
    <xf numFmtId="179" fontId="15" fillId="0" borderId="0" xfId="1" applyFont="1" applyFill="1" applyAlignment="1" applyProtection="1">
      <alignment horizontal="right"/>
    </xf>
    <xf numFmtId="0" fontId="15" fillId="0" borderId="0" xfId="0" applyNumberFormat="1" applyFont="1" applyFill="1" applyAlignment="1" applyProtection="1">
      <alignment horizontal="right" vertical="top"/>
    </xf>
    <xf numFmtId="0" fontId="19" fillId="0" borderId="47" xfId="0" applyFont="1" applyFill="1" applyBorder="1" applyAlignment="1" applyProtection="1">
      <alignment horizontal="justify" vertical="top" wrapText="1"/>
    </xf>
    <xf numFmtId="0" fontId="15" fillId="0" borderId="0" xfId="0" applyNumberFormat="1" applyFont="1" applyFill="1" applyAlignment="1" applyProtection="1">
      <alignment horizontal="center" vertical="top"/>
    </xf>
    <xf numFmtId="0" fontId="68" fillId="0" borderId="0" xfId="0" applyNumberFormat="1" applyFont="1" applyFill="1" applyAlignment="1" applyProtection="1">
      <alignment horizontal="center" vertical="top"/>
    </xf>
    <xf numFmtId="179" fontId="0" fillId="0" borderId="0" xfId="1" applyFont="1" applyFill="1" applyAlignment="1" applyProtection="1">
      <alignment horizontal="right"/>
    </xf>
    <xf numFmtId="0" fontId="68" fillId="0" borderId="0" xfId="0" applyFont="1" applyFill="1" applyAlignment="1" applyProtection="1">
      <alignment horizontal="left" vertical="top" wrapText="1"/>
    </xf>
    <xf numFmtId="0" fontId="0" fillId="0" borderId="0" xfId="0" applyFill="1" applyAlignment="1" applyProtection="1">
      <alignment horizontal="justify" wrapText="1"/>
    </xf>
    <xf numFmtId="0" fontId="15" fillId="0" borderId="9" xfId="0" applyNumberFormat="1" applyFont="1" applyFill="1" applyBorder="1" applyAlignment="1" applyProtection="1">
      <alignment horizontal="center" vertical="top"/>
    </xf>
    <xf numFmtId="0" fontId="15" fillId="0" borderId="9" xfId="0" applyFont="1" applyFill="1" applyBorder="1" applyAlignment="1" applyProtection="1">
      <alignment horizontal="left" vertical="top" wrapText="1"/>
    </xf>
    <xf numFmtId="0" fontId="19" fillId="0" borderId="9" xfId="0" applyFont="1" applyFill="1" applyBorder="1" applyAlignment="1" applyProtection="1"/>
    <xf numFmtId="179" fontId="15" fillId="0" borderId="9" xfId="1" applyFont="1" applyFill="1" applyBorder="1" applyAlignment="1" applyProtection="1">
      <alignment horizontal="right"/>
    </xf>
    <xf numFmtId="0" fontId="19" fillId="0" borderId="0" xfId="0" applyFont="1" applyFill="1" applyAlignment="1" applyProtection="1">
      <alignment horizontal="justify" vertical="top" wrapText="1"/>
    </xf>
    <xf numFmtId="0" fontId="68" fillId="0" borderId="0" xfId="0" applyNumberFormat="1" applyFont="1" applyFill="1" applyAlignment="1" applyProtection="1">
      <alignment horizontal="right" vertical="top"/>
    </xf>
    <xf numFmtId="0" fontId="27" fillId="0" borderId="8" xfId="0" applyFont="1" applyFill="1" applyBorder="1" applyAlignment="1" applyProtection="1">
      <alignment horizontal="justify" vertical="center" wrapText="1"/>
    </xf>
    <xf numFmtId="0" fontId="27" fillId="0" borderId="0" xfId="0" applyFont="1" applyFill="1" applyBorder="1" applyAlignment="1" applyProtection="1">
      <alignment horizontal="justify" vertical="center" wrapText="1"/>
    </xf>
    <xf numFmtId="179" fontId="15" fillId="0" borderId="0" xfId="1" applyFont="1" applyFill="1" applyBorder="1" applyAlignment="1" applyProtection="1">
      <alignment horizontal="right"/>
    </xf>
    <xf numFmtId="0" fontId="15" fillId="0" borderId="0" xfId="0" applyNumberFormat="1" applyFont="1" applyFill="1" applyBorder="1" applyAlignment="1" applyProtection="1">
      <alignment horizontal="center" vertical="top"/>
    </xf>
    <xf numFmtId="0" fontId="68" fillId="0" borderId="0" xfId="0" applyNumberFormat="1" applyFont="1" applyFill="1" applyBorder="1" applyAlignment="1" applyProtection="1">
      <alignment horizontal="center" vertical="top"/>
    </xf>
    <xf numFmtId="0" fontId="15" fillId="0" borderId="0" xfId="7" applyNumberFormat="1" applyFont="1" applyFill="1" applyBorder="1" applyAlignment="1" applyProtection="1">
      <alignment horizontal="center" vertical="top"/>
    </xf>
    <xf numFmtId="186" fontId="15" fillId="0" borderId="0" xfId="7" applyFont="1" applyFill="1" applyAlignment="1" applyProtection="1">
      <alignment horizontal="left" vertical="top" wrapText="1"/>
    </xf>
    <xf numFmtId="186" fontId="19" fillId="0" borderId="0" xfId="7" applyFont="1" applyFill="1" applyAlignment="1" applyProtection="1"/>
    <xf numFmtId="179" fontId="15" fillId="0" borderId="0" xfId="2" applyFont="1" applyFill="1" applyBorder="1" applyAlignment="1" applyProtection="1">
      <alignment horizontal="right"/>
    </xf>
    <xf numFmtId="0" fontId="67" fillId="0" borderId="0" xfId="0" applyFont="1" applyFill="1" applyAlignment="1" applyProtection="1">
      <alignment horizontal="left" vertical="top" wrapText="1"/>
    </xf>
    <xf numFmtId="179" fontId="25" fillId="0" borderId="0" xfId="1" applyFont="1" applyFill="1" applyBorder="1" applyAlignment="1" applyProtection="1">
      <alignment horizontal="right"/>
    </xf>
    <xf numFmtId="179" fontId="12" fillId="0" borderId="0" xfId="1" applyFont="1" applyFill="1" applyBorder="1" applyAlignment="1" applyProtection="1">
      <alignment horizontal="right"/>
    </xf>
    <xf numFmtId="0" fontId="12" fillId="0" borderId="0" xfId="0"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vertical="top"/>
    </xf>
    <xf numFmtId="0" fontId="25" fillId="0" borderId="0" xfId="0" applyNumberFormat="1" applyFont="1" applyFill="1" applyBorder="1" applyAlignment="1" applyProtection="1">
      <alignment horizontal="center" vertical="top"/>
    </xf>
    <xf numFmtId="0" fontId="25" fillId="0" borderId="0" xfId="0" applyFont="1" applyFill="1" applyAlignment="1" applyProtection="1">
      <alignment horizontal="left" vertical="top" wrapText="1"/>
    </xf>
    <xf numFmtId="0" fontId="87" fillId="0" borderId="0" xfId="0" applyNumberFormat="1" applyFont="1" applyFill="1" applyBorder="1" applyAlignment="1" applyProtection="1">
      <alignment horizontal="center" vertical="top"/>
    </xf>
    <xf numFmtId="0" fontId="87" fillId="0" borderId="0" xfId="0" applyNumberFormat="1" applyFont="1" applyFill="1" applyBorder="1" applyAlignment="1" applyProtection="1">
      <alignment horizontal="justify" vertical="top" wrapText="1"/>
    </xf>
    <xf numFmtId="0" fontId="88" fillId="0" borderId="0" xfId="0" applyFont="1" applyFill="1" applyAlignment="1" applyProtection="1">
      <alignment horizontal="center"/>
    </xf>
    <xf numFmtId="195" fontId="87" fillId="0" borderId="0" xfId="0" applyNumberFormat="1" applyFont="1" applyFill="1" applyAlignment="1" applyProtection="1">
      <alignment wrapText="1"/>
    </xf>
    <xf numFmtId="0" fontId="87" fillId="0" borderId="0" xfId="0" applyFont="1" applyFill="1" applyAlignment="1" applyProtection="1">
      <alignment horizontal="justify" vertical="top" wrapText="1"/>
    </xf>
    <xf numFmtId="0" fontId="25" fillId="0" borderId="0" xfId="0" applyFont="1" applyFill="1" applyBorder="1" applyAlignment="1" applyProtection="1">
      <alignment horizontal="justify" wrapText="1"/>
    </xf>
    <xf numFmtId="0" fontId="22" fillId="0" borderId="0" xfId="0" applyFont="1" applyFill="1" applyAlignment="1" applyProtection="1">
      <alignment vertical="top" wrapText="1"/>
    </xf>
    <xf numFmtId="0" fontId="18" fillId="0" borderId="0" xfId="0" applyFont="1" applyFill="1" applyAlignment="1" applyProtection="1">
      <alignment vertical="top" wrapText="1"/>
    </xf>
    <xf numFmtId="0" fontId="25" fillId="0" borderId="9" xfId="0" applyNumberFormat="1" applyFont="1" applyFill="1" applyBorder="1" applyAlignment="1" applyProtection="1">
      <alignment horizontal="center" vertical="top"/>
    </xf>
    <xf numFmtId="0" fontId="0" fillId="0" borderId="9" xfId="0" applyNumberFormat="1" applyFill="1" applyBorder="1" applyAlignment="1" applyProtection="1">
      <alignment horizontal="right" vertical="top"/>
    </xf>
    <xf numFmtId="0" fontId="0" fillId="0" borderId="9" xfId="0" applyFill="1" applyBorder="1" applyAlignment="1" applyProtection="1">
      <alignment horizontal="justify" wrapText="1"/>
    </xf>
    <xf numFmtId="0" fontId="84" fillId="0" borderId="9" xfId="0" applyFont="1" applyFill="1" applyBorder="1" applyAlignment="1" applyProtection="1"/>
    <xf numFmtId="179" fontId="0" fillId="0" borderId="9" xfId="1" applyFont="1" applyFill="1" applyBorder="1" applyAlignment="1" applyProtection="1">
      <alignment horizontal="right"/>
    </xf>
    <xf numFmtId="0" fontId="0" fillId="0" borderId="0" xfId="0" applyNumberFormat="1" applyFill="1" applyAlignment="1" applyProtection="1">
      <alignment horizontal="right" vertical="top"/>
    </xf>
    <xf numFmtId="1" fontId="19" fillId="0" borderId="30" xfId="0" applyNumberFormat="1" applyFont="1" applyFill="1" applyBorder="1" applyAlignment="1" applyProtection="1">
      <alignment vertical="top"/>
    </xf>
    <xf numFmtId="0" fontId="19" fillId="0" borderId="30" xfId="0" applyFont="1" applyFill="1" applyBorder="1" applyAlignment="1" applyProtection="1">
      <alignment horizontal="right"/>
    </xf>
    <xf numFmtId="2" fontId="19" fillId="0" borderId="30" xfId="0" applyNumberFormat="1" applyFont="1" applyFill="1" applyBorder="1" applyAlignment="1" applyProtection="1">
      <alignment horizontal="right"/>
    </xf>
    <xf numFmtId="0" fontId="19" fillId="0" borderId="0" xfId="0" applyFont="1" applyFill="1" applyBorder="1" applyAlignment="1" applyProtection="1">
      <alignment horizontal="right" vertical="top" wrapText="1"/>
    </xf>
    <xf numFmtId="0" fontId="27" fillId="0" borderId="0" xfId="0" applyFont="1" applyFill="1" applyBorder="1" applyProtection="1"/>
    <xf numFmtId="0" fontId="27" fillId="0" borderId="0" xfId="0" applyFont="1" applyFill="1" applyBorder="1" applyAlignment="1" applyProtection="1">
      <alignment horizontal="right" wrapText="1"/>
    </xf>
    <xf numFmtId="0" fontId="19" fillId="0" borderId="0" xfId="0" applyFont="1" applyFill="1" applyBorder="1" applyAlignment="1" applyProtection="1">
      <alignment horizontal="right" wrapText="1"/>
    </xf>
    <xf numFmtId="0" fontId="0" fillId="0" borderId="0" xfId="0" applyFill="1" applyBorder="1" applyProtection="1"/>
    <xf numFmtId="1" fontId="19" fillId="0" borderId="0" xfId="0" applyNumberFormat="1" applyFont="1" applyFill="1" applyAlignment="1" applyProtection="1">
      <alignment vertical="top"/>
    </xf>
    <xf numFmtId="0" fontId="19" fillId="0" borderId="31" xfId="0" applyFont="1" applyFill="1" applyBorder="1" applyAlignment="1" applyProtection="1">
      <alignment horizontal="right"/>
    </xf>
    <xf numFmtId="2" fontId="19" fillId="0" borderId="31" xfId="0" applyNumberFormat="1" applyFont="1" applyFill="1" applyBorder="1" applyAlignment="1" applyProtection="1">
      <alignment horizontal="right"/>
    </xf>
    <xf numFmtId="0" fontId="27" fillId="0" borderId="30" xfId="0" applyFont="1" applyFill="1" applyBorder="1" applyAlignment="1" applyProtection="1">
      <alignment horizontal="center" vertical="center" wrapText="1"/>
    </xf>
    <xf numFmtId="0" fontId="27" fillId="0" borderId="30" xfId="0" applyFont="1" applyFill="1" applyBorder="1" applyAlignment="1" applyProtection="1">
      <alignment horizontal="justify" vertical="center" wrapText="1"/>
    </xf>
    <xf numFmtId="0" fontId="19" fillId="0" borderId="30" xfId="0" applyFont="1" applyFill="1" applyBorder="1" applyAlignment="1" applyProtection="1"/>
    <xf numFmtId="179" fontId="15" fillId="0" borderId="30" xfId="1" applyFont="1" applyFill="1" applyBorder="1" applyAlignment="1" applyProtection="1">
      <alignment horizontal="right"/>
    </xf>
    <xf numFmtId="0" fontId="19" fillId="0" borderId="8" xfId="0" applyFont="1" applyFill="1" applyBorder="1" applyAlignment="1" applyProtection="1">
      <alignment horizontal="justify" vertical="top" wrapText="1"/>
    </xf>
    <xf numFmtId="0" fontId="68" fillId="0" borderId="0" xfId="0" applyFont="1" applyFill="1" applyBorder="1" applyAlignment="1" applyProtection="1">
      <alignment horizontal="justify" vertical="top" wrapText="1"/>
    </xf>
    <xf numFmtId="0" fontId="19" fillId="0" borderId="0" xfId="0" applyFont="1" applyFill="1" applyBorder="1" applyAlignment="1" applyProtection="1"/>
    <xf numFmtId="179" fontId="68" fillId="0" borderId="0" xfId="1" applyFont="1" applyFill="1" applyBorder="1" applyAlignment="1" applyProtection="1">
      <alignment horizontal="right"/>
    </xf>
    <xf numFmtId="0" fontId="68" fillId="0" borderId="32" xfId="0" applyNumberFormat="1" applyFont="1" applyFill="1" applyBorder="1" applyAlignment="1" applyProtection="1">
      <alignment horizontal="right" vertical="top"/>
    </xf>
    <xf numFmtId="0" fontId="67" fillId="0" borderId="32" xfId="0" applyFont="1" applyFill="1" applyBorder="1" applyAlignment="1" applyProtection="1">
      <alignment horizontal="left" vertical="top" wrapText="1"/>
    </xf>
    <xf numFmtId="0" fontId="19" fillId="0" borderId="32" xfId="0" applyFont="1" applyFill="1" applyBorder="1" applyAlignment="1" applyProtection="1"/>
    <xf numFmtId="179" fontId="68" fillId="0" borderId="32" xfId="1" applyFont="1" applyFill="1" applyBorder="1" applyAlignment="1" applyProtection="1">
      <alignment horizontal="right"/>
    </xf>
    <xf numFmtId="179" fontId="68" fillId="0" borderId="0" xfId="1" applyFont="1" applyFill="1" applyAlignment="1" applyProtection="1">
      <alignment horizontal="right"/>
    </xf>
    <xf numFmtId="0" fontId="27" fillId="0" borderId="8" xfId="0" applyNumberFormat="1" applyFont="1" applyFill="1" applyBorder="1" applyAlignment="1" applyProtection="1">
      <alignment horizontal="left" vertical="top"/>
    </xf>
    <xf numFmtId="0" fontId="19" fillId="0" borderId="0" xfId="0" applyFont="1" applyFill="1" applyBorder="1" applyAlignment="1" applyProtection="1">
      <alignment horizontal="left" vertical="top"/>
    </xf>
    <xf numFmtId="179" fontId="15" fillId="0" borderId="0" xfId="1" applyFont="1" applyFill="1" applyBorder="1" applyAlignment="1" applyProtection="1">
      <alignment horizontal="left" vertical="top"/>
    </xf>
    <xf numFmtId="186" fontId="15" fillId="0" borderId="0" xfId="7" applyFont="1" applyFill="1" applyAlignment="1" applyProtection="1">
      <alignment horizontal="justify" vertical="top" wrapText="1"/>
    </xf>
    <xf numFmtId="0" fontId="12" fillId="0" borderId="0" xfId="7" applyNumberFormat="1" applyFont="1" applyFill="1" applyBorder="1" applyAlignment="1" applyProtection="1">
      <alignment horizontal="center" vertical="top"/>
    </xf>
    <xf numFmtId="186" fontId="12" fillId="0" borderId="0" xfId="7" applyFont="1" applyFill="1" applyAlignment="1" applyProtection="1">
      <alignment horizontal="justify" vertical="top" wrapText="1"/>
    </xf>
    <xf numFmtId="179" fontId="12" fillId="0" borderId="0" xfId="2" applyFont="1" applyFill="1" applyBorder="1" applyAlignment="1" applyProtection="1">
      <alignment horizontal="right"/>
    </xf>
    <xf numFmtId="0" fontId="68" fillId="0" borderId="9" xfId="0" applyNumberFormat="1" applyFont="1" applyFill="1" applyBorder="1" applyAlignment="1" applyProtection="1">
      <alignment horizontal="center" vertical="top"/>
    </xf>
    <xf numFmtId="0" fontId="68" fillId="0" borderId="9" xfId="0" applyFont="1" applyFill="1" applyBorder="1" applyAlignment="1" applyProtection="1">
      <alignment horizontal="justify" vertical="top" wrapText="1"/>
    </xf>
    <xf numFmtId="179" fontId="68" fillId="0" borderId="9" xfId="1" applyFont="1" applyFill="1" applyBorder="1" applyAlignment="1" applyProtection="1">
      <alignment horizontal="right"/>
    </xf>
    <xf numFmtId="0" fontId="68" fillId="0" borderId="0" xfId="0" applyNumberFormat="1" applyFont="1" applyFill="1" applyBorder="1" applyAlignment="1" applyProtection="1">
      <alignment horizontal="right" vertical="top"/>
    </xf>
    <xf numFmtId="0" fontId="25" fillId="0" borderId="0" xfId="0" applyNumberFormat="1" applyFont="1" applyFill="1" applyBorder="1" applyAlignment="1" applyProtection="1">
      <alignment horizontal="right" vertical="top"/>
    </xf>
    <xf numFmtId="179" fontId="4" fillId="0" borderId="0" xfId="1" applyFill="1" applyAlignment="1" applyProtection="1">
      <alignment horizontal="right"/>
    </xf>
    <xf numFmtId="179" fontId="25" fillId="0" borderId="30" xfId="1" applyFont="1" applyFill="1" applyBorder="1" applyAlignment="1" applyProtection="1">
      <alignment horizontal="right"/>
    </xf>
    <xf numFmtId="49" fontId="27" fillId="0" borderId="0" xfId="0" applyNumberFormat="1" applyFont="1" applyFill="1" applyAlignment="1" applyProtection="1">
      <alignment vertical="top"/>
    </xf>
    <xf numFmtId="0" fontId="0" fillId="0" borderId="0" xfId="0" applyNumberFormat="1" applyFill="1" applyAlignment="1" applyProtection="1">
      <alignment horizontal="justify" vertical="top" wrapText="1"/>
    </xf>
    <xf numFmtId="49" fontId="15" fillId="0" borderId="0" xfId="0" applyNumberFormat="1" applyFont="1" applyFill="1" applyAlignment="1" applyProtection="1">
      <alignment horizontal="right" vertical="top"/>
    </xf>
    <xf numFmtId="2" fontId="15" fillId="0" borderId="0" xfId="0" applyNumberFormat="1" applyFont="1" applyFill="1" applyAlignment="1" applyProtection="1">
      <alignment horizontal="right" vertical="top" wrapText="1"/>
    </xf>
    <xf numFmtId="49" fontId="0" fillId="0" borderId="0" xfId="0" applyNumberFormat="1" applyFill="1" applyAlignment="1" applyProtection="1">
      <alignment vertical="top"/>
    </xf>
    <xf numFmtId="49" fontId="0" fillId="0" borderId="0" xfId="0" applyNumberFormat="1" applyFill="1" applyAlignment="1" applyProtection="1">
      <alignment horizontal="justify" vertical="center" wrapText="1"/>
    </xf>
    <xf numFmtId="49" fontId="0" fillId="0" borderId="0" xfId="0" applyNumberFormat="1" applyFill="1" applyAlignment="1" applyProtection="1">
      <alignment horizontal="right"/>
    </xf>
    <xf numFmtId="4" fontId="0" fillId="0" borderId="0" xfId="0" applyNumberFormat="1" applyFill="1" applyAlignment="1" applyProtection="1">
      <alignment horizontal="right"/>
    </xf>
    <xf numFmtId="186" fontId="82" fillId="0" borderId="10" xfId="7" applyFont="1" applyFill="1" applyBorder="1" applyAlignment="1" applyProtection="1">
      <alignment horizontal="center" vertical="top"/>
    </xf>
    <xf numFmtId="186" fontId="82" fillId="0" borderId="29" xfId="7" applyFont="1" applyFill="1" applyBorder="1" applyAlignment="1" applyProtection="1">
      <alignment horizontal="center" wrapText="1"/>
    </xf>
    <xf numFmtId="186" fontId="82" fillId="0" borderId="11" xfId="7" applyFont="1" applyFill="1" applyBorder="1" applyAlignment="1" applyProtection="1">
      <alignment horizontal="center"/>
    </xf>
    <xf numFmtId="179" fontId="82" fillId="0" borderId="2" xfId="2" applyFont="1" applyFill="1" applyBorder="1" applyAlignment="1" applyProtection="1">
      <alignment horizontal="center"/>
    </xf>
    <xf numFmtId="0" fontId="12" fillId="0" borderId="0" xfId="7" applyNumberFormat="1" applyFont="1" applyFill="1" applyAlignment="1" applyProtection="1">
      <alignment horizontal="right" vertical="top"/>
    </xf>
    <xf numFmtId="186" fontId="12" fillId="0" borderId="0" xfId="7" applyFont="1" applyFill="1" applyAlignment="1" applyProtection="1">
      <alignment horizontal="justify" wrapText="1"/>
    </xf>
    <xf numFmtId="186" fontId="84" fillId="0" borderId="0" xfId="7" applyFont="1" applyFill="1" applyAlignment="1" applyProtection="1"/>
    <xf numFmtId="179" fontId="12" fillId="0" borderId="0" xfId="2" applyFont="1" applyFill="1" applyAlignment="1" applyProtection="1">
      <alignment horizontal="right"/>
    </xf>
    <xf numFmtId="186" fontId="84" fillId="0" borderId="0" xfId="7" applyFont="1" applyFill="1" applyAlignment="1" applyProtection="1">
      <alignment horizontal="justify" vertical="top" wrapText="1"/>
    </xf>
    <xf numFmtId="0" fontId="25" fillId="0" borderId="0" xfId="7" applyNumberFormat="1" applyFont="1" applyFill="1" applyAlignment="1" applyProtection="1">
      <alignment horizontal="right" vertical="top"/>
    </xf>
    <xf numFmtId="186" fontId="96" fillId="0" borderId="0" xfId="7" applyFont="1" applyFill="1" applyAlignment="1" applyProtection="1">
      <alignment horizontal="justify" vertical="top" wrapText="1"/>
    </xf>
    <xf numFmtId="186" fontId="85" fillId="0" borderId="0" xfId="7" applyFont="1" applyFill="1" applyAlignment="1" applyProtection="1"/>
    <xf numFmtId="179" fontId="25" fillId="0" borderId="0" xfId="2" applyFont="1" applyFill="1" applyAlignment="1" applyProtection="1">
      <alignment horizontal="right"/>
    </xf>
    <xf numFmtId="186" fontId="27" fillId="0" borderId="30" xfId="7" applyFont="1" applyFill="1" applyBorder="1" applyAlignment="1" applyProtection="1">
      <alignment horizontal="center" vertical="center" wrapText="1"/>
    </xf>
    <xf numFmtId="186" fontId="27" fillId="0" borderId="30" xfId="7" applyFont="1" applyFill="1" applyBorder="1" applyAlignment="1" applyProtection="1">
      <alignment horizontal="justify" vertical="center" wrapText="1"/>
    </xf>
    <xf numFmtId="186" fontId="19" fillId="0" borderId="30" xfId="7" applyFont="1" applyFill="1" applyBorder="1" applyAlignment="1" applyProtection="1"/>
    <xf numFmtId="179" fontId="15" fillId="0" borderId="30" xfId="2" applyFont="1" applyFill="1" applyBorder="1" applyAlignment="1" applyProtection="1">
      <alignment horizontal="right"/>
    </xf>
    <xf numFmtId="0" fontId="15" fillId="0" borderId="0" xfId="7" applyNumberFormat="1" applyFont="1" applyFill="1" applyAlignment="1" applyProtection="1">
      <alignment horizontal="right" vertical="top"/>
    </xf>
    <xf numFmtId="186" fontId="19" fillId="0" borderId="8" xfId="7" applyFont="1" applyFill="1" applyBorder="1" applyAlignment="1" applyProtection="1">
      <alignment horizontal="justify" vertical="top" wrapText="1"/>
    </xf>
    <xf numFmtId="179" fontId="15" fillId="0" borderId="0" xfId="2" applyFont="1" applyFill="1" applyAlignment="1" applyProtection="1">
      <alignment horizontal="right"/>
    </xf>
    <xf numFmtId="186" fontId="19" fillId="0" borderId="0" xfId="7" applyFont="1" applyFill="1" applyBorder="1" applyAlignment="1" applyProtection="1"/>
    <xf numFmtId="0" fontId="15" fillId="0" borderId="32" xfId="7" applyNumberFormat="1" applyFont="1" applyFill="1" applyBorder="1" applyAlignment="1" applyProtection="1">
      <alignment horizontal="right" vertical="top"/>
    </xf>
    <xf numFmtId="186" fontId="67" fillId="0" borderId="32" xfId="7" applyFont="1" applyFill="1" applyBorder="1" applyAlignment="1" applyProtection="1">
      <alignment horizontal="left" vertical="top" wrapText="1"/>
    </xf>
    <xf numFmtId="186" fontId="19" fillId="0" borderId="32" xfId="7" applyFont="1" applyFill="1" applyBorder="1" applyAlignment="1" applyProtection="1"/>
    <xf numFmtId="179" fontId="15" fillId="0" borderId="32" xfId="2" applyFont="1" applyFill="1" applyBorder="1" applyAlignment="1" applyProtection="1">
      <alignment horizontal="right"/>
    </xf>
    <xf numFmtId="186" fontId="67" fillId="0" borderId="0" xfId="7" applyFont="1" applyFill="1" applyAlignment="1" applyProtection="1">
      <alignment horizontal="left" vertical="top" wrapText="1"/>
    </xf>
    <xf numFmtId="0" fontId="27" fillId="0" borderId="0" xfId="7" applyNumberFormat="1" applyFont="1" applyFill="1" applyBorder="1" applyAlignment="1" applyProtection="1">
      <alignment horizontal="left" vertical="top"/>
    </xf>
    <xf numFmtId="0" fontId="27" fillId="0" borderId="8" xfId="7" applyNumberFormat="1" applyFont="1" applyFill="1" applyBorder="1" applyAlignment="1" applyProtection="1">
      <alignment horizontal="left" vertical="top"/>
    </xf>
    <xf numFmtId="186" fontId="19" fillId="0" borderId="0" xfId="7" applyFont="1" applyFill="1" applyBorder="1" applyAlignment="1" applyProtection="1">
      <alignment horizontal="left" vertical="top"/>
    </xf>
    <xf numFmtId="179" fontId="15" fillId="0" borderId="0" xfId="2" applyFont="1" applyFill="1" applyBorder="1" applyAlignment="1" applyProtection="1">
      <alignment horizontal="left" vertical="top"/>
    </xf>
    <xf numFmtId="0" fontId="15" fillId="0" borderId="0" xfId="7" applyNumberFormat="1" applyFont="1" applyFill="1" applyAlignment="1" applyProtection="1">
      <alignment horizontal="justify" vertical="top" wrapText="1"/>
    </xf>
    <xf numFmtId="49" fontId="15" fillId="0" borderId="0" xfId="7" applyNumberFormat="1" applyFont="1" applyFill="1" applyAlignment="1" applyProtection="1">
      <alignment horizontal="right" vertical="center"/>
    </xf>
    <xf numFmtId="4" fontId="15" fillId="0" borderId="0" xfId="7" applyNumberFormat="1" applyFont="1" applyFill="1" applyAlignment="1" applyProtection="1">
      <alignment horizontal="right" vertical="center"/>
    </xf>
    <xf numFmtId="49" fontId="15" fillId="0" borderId="0" xfId="7" applyNumberFormat="1" applyFont="1" applyFill="1" applyAlignment="1" applyProtection="1">
      <alignment vertical="top"/>
    </xf>
    <xf numFmtId="0" fontId="15" fillId="0" borderId="0" xfId="7" applyNumberFormat="1" applyFont="1" applyFill="1" applyAlignment="1" applyProtection="1">
      <alignment horizontal="justify" vertical="center" wrapText="1"/>
    </xf>
    <xf numFmtId="0" fontId="15" fillId="0" borderId="9" xfId="7" applyNumberFormat="1" applyFont="1" applyFill="1" applyBorder="1" applyAlignment="1" applyProtection="1">
      <alignment horizontal="center" vertical="top"/>
    </xf>
    <xf numFmtId="186" fontId="15" fillId="0" borderId="9" xfId="7" applyFont="1" applyFill="1" applyBorder="1" applyAlignment="1" applyProtection="1">
      <alignment horizontal="justify" vertical="top" wrapText="1"/>
    </xf>
    <xf numFmtId="186" fontId="19" fillId="0" borderId="9" xfId="7" applyFont="1" applyFill="1" applyBorder="1" applyAlignment="1" applyProtection="1"/>
    <xf numFmtId="179" fontId="15" fillId="0" borderId="9" xfId="2" applyFont="1" applyFill="1" applyBorder="1" applyAlignment="1" applyProtection="1">
      <alignment horizontal="right"/>
    </xf>
    <xf numFmtId="0" fontId="15" fillId="0" borderId="0" xfId="7" applyNumberFormat="1" applyFont="1" applyFill="1" applyBorder="1" applyAlignment="1" applyProtection="1">
      <alignment horizontal="right" vertical="top"/>
    </xf>
    <xf numFmtId="0" fontId="25" fillId="0" borderId="0" xfId="7" applyNumberFormat="1" applyFont="1" applyFill="1" applyBorder="1" applyAlignment="1" applyProtection="1">
      <alignment horizontal="right" vertical="top"/>
    </xf>
    <xf numFmtId="186" fontId="25" fillId="0" borderId="0" xfId="7" applyFont="1" applyFill="1" applyAlignment="1" applyProtection="1">
      <alignment horizontal="left" vertical="top" wrapText="1"/>
    </xf>
    <xf numFmtId="179" fontId="25" fillId="0" borderId="0" xfId="2" applyFont="1" applyFill="1" applyBorder="1" applyAlignment="1" applyProtection="1">
      <alignment horizontal="right"/>
    </xf>
    <xf numFmtId="179" fontId="25" fillId="0" borderId="30" xfId="2" applyFont="1" applyFill="1" applyBorder="1" applyAlignment="1" applyProtection="1">
      <alignment horizontal="right"/>
    </xf>
    <xf numFmtId="186" fontId="19" fillId="0" borderId="0" xfId="7" applyFont="1" applyFill="1" applyBorder="1" applyAlignment="1" applyProtection="1">
      <alignment horizontal="justify" vertical="top" wrapText="1"/>
    </xf>
    <xf numFmtId="0" fontId="25" fillId="0" borderId="0" xfId="7" applyNumberFormat="1" applyFont="1" applyFill="1" applyBorder="1" applyAlignment="1" applyProtection="1">
      <alignment horizontal="center" vertical="top"/>
    </xf>
    <xf numFmtId="186" fontId="25" fillId="0" borderId="0" xfId="7" applyFont="1" applyFill="1" applyBorder="1" applyAlignment="1" applyProtection="1">
      <alignment horizontal="justify" wrapText="1"/>
    </xf>
    <xf numFmtId="0" fontId="15" fillId="0" borderId="0" xfId="7" applyNumberFormat="1" applyFont="1" applyFill="1" applyAlignment="1" applyProtection="1">
      <alignment horizontal="center" vertical="top"/>
    </xf>
    <xf numFmtId="186" fontId="27" fillId="0" borderId="8" xfId="7" applyFont="1" applyFill="1" applyBorder="1" applyAlignment="1" applyProtection="1">
      <alignment horizontal="justify" vertical="center" wrapText="1"/>
    </xf>
    <xf numFmtId="186" fontId="17" fillId="0" borderId="0" xfId="7" applyFill="1" applyProtection="1"/>
    <xf numFmtId="186" fontId="17" fillId="0" borderId="0" xfId="7" applyFill="1" applyAlignment="1" applyProtection="1">
      <alignment horizontal="justify" wrapText="1"/>
    </xf>
    <xf numFmtId="49" fontId="17" fillId="0" borderId="0" xfId="7" applyNumberFormat="1" applyFill="1" applyBorder="1" applyAlignment="1" applyProtection="1">
      <alignment horizontal="justify" vertical="center" wrapText="1"/>
    </xf>
    <xf numFmtId="4" fontId="15" fillId="0" borderId="0" xfId="7" applyNumberFormat="1" applyFont="1" applyFill="1" applyBorder="1" applyAlignment="1" applyProtection="1">
      <alignment horizontal="right"/>
    </xf>
    <xf numFmtId="2" fontId="15" fillId="0" borderId="0" xfId="7" applyNumberFormat="1" applyFont="1" applyFill="1" applyBorder="1" applyAlignment="1" applyProtection="1"/>
    <xf numFmtId="0" fontId="17" fillId="0" borderId="0" xfId="7" applyNumberFormat="1" applyFill="1" applyBorder="1" applyAlignment="1" applyProtection="1">
      <alignment vertical="top" wrapText="1" readingOrder="1"/>
    </xf>
    <xf numFmtId="0" fontId="17" fillId="0" borderId="0" xfId="7" applyNumberFormat="1" applyFill="1" applyAlignment="1" applyProtection="1">
      <alignment horizontal="right" vertical="top"/>
    </xf>
    <xf numFmtId="179" fontId="15" fillId="0" borderId="0" xfId="2" applyFill="1" applyAlignment="1" applyProtection="1">
      <alignment horizontal="right"/>
    </xf>
    <xf numFmtId="186" fontId="27" fillId="0" borderId="0" xfId="7" applyFont="1" applyFill="1" applyBorder="1" applyAlignment="1" applyProtection="1">
      <alignment horizontal="center" vertical="center" wrapText="1"/>
    </xf>
    <xf numFmtId="186" fontId="27" fillId="0" borderId="0" xfId="7" applyFont="1" applyFill="1" applyBorder="1" applyAlignment="1" applyProtection="1">
      <alignment horizontal="justify" vertical="center" wrapText="1"/>
    </xf>
    <xf numFmtId="186" fontId="19" fillId="0" borderId="0" xfId="7" applyFont="1" applyFill="1" applyAlignment="1" applyProtection="1">
      <alignment horizontal="justify" wrapText="1"/>
    </xf>
    <xf numFmtId="186" fontId="17" fillId="0" borderId="0" xfId="7" applyFill="1" applyAlignment="1" applyProtection="1">
      <alignment horizontal="justify" vertical="top" wrapText="1"/>
    </xf>
    <xf numFmtId="0" fontId="87" fillId="0" borderId="0" xfId="7" applyNumberFormat="1" applyFont="1" applyFill="1" applyBorder="1" applyAlignment="1" applyProtection="1">
      <alignment horizontal="center" vertical="top"/>
    </xf>
    <xf numFmtId="186" fontId="87" fillId="0" borderId="0" xfId="7" applyFont="1" applyFill="1" applyAlignment="1" applyProtection="1">
      <alignment horizontal="justify" vertical="top" wrapText="1"/>
    </xf>
    <xf numFmtId="186" fontId="88" fillId="0" borderId="0" xfId="7" applyFont="1" applyFill="1" applyAlignment="1" applyProtection="1">
      <alignment horizontal="center"/>
    </xf>
    <xf numFmtId="195" fontId="87" fillId="0" borderId="0" xfId="2" applyNumberFormat="1" applyFont="1" applyFill="1" applyBorder="1" applyAlignment="1" applyProtection="1"/>
    <xf numFmtId="0" fontId="118" fillId="0" borderId="0" xfId="0" applyFont="1" applyFill="1" applyAlignment="1" applyProtection="1">
      <alignment vertical="top"/>
    </xf>
    <xf numFmtId="49" fontId="27" fillId="0" borderId="0" xfId="7" applyNumberFormat="1" applyFont="1" applyFill="1" applyAlignment="1" applyProtection="1">
      <alignment vertical="top"/>
    </xf>
    <xf numFmtId="0" fontId="17" fillId="0" borderId="0" xfId="7" applyNumberFormat="1" applyFill="1" applyAlignment="1" applyProtection="1">
      <alignment horizontal="justify" vertical="top" wrapText="1"/>
    </xf>
    <xf numFmtId="49" fontId="15" fillId="0" borderId="0" xfId="7" applyNumberFormat="1" applyFont="1" applyFill="1" applyAlignment="1" applyProtection="1">
      <alignment horizontal="right" vertical="top"/>
    </xf>
    <xf numFmtId="2" fontId="15" fillId="0" borderId="0" xfId="7" applyNumberFormat="1" applyFont="1" applyFill="1" applyAlignment="1" applyProtection="1">
      <alignment horizontal="right" vertical="top" wrapText="1"/>
    </xf>
    <xf numFmtId="49" fontId="17" fillId="0" borderId="0" xfId="7" applyNumberFormat="1" applyFill="1" applyAlignment="1" applyProtection="1">
      <alignment vertical="top"/>
    </xf>
    <xf numFmtId="49" fontId="17" fillId="0" borderId="0" xfId="7" applyNumberFormat="1" applyFill="1" applyAlignment="1" applyProtection="1">
      <alignment horizontal="justify" vertical="center" wrapText="1"/>
    </xf>
    <xf numFmtId="49" fontId="17" fillId="0" borderId="0" xfId="7" applyNumberFormat="1" applyFill="1" applyAlignment="1" applyProtection="1">
      <alignment horizontal="right"/>
    </xf>
    <xf numFmtId="4" fontId="17" fillId="0" borderId="0" xfId="7" applyNumberFormat="1" applyFill="1" applyAlignment="1" applyProtection="1">
      <alignment horizontal="right"/>
    </xf>
    <xf numFmtId="186" fontId="19" fillId="0" borderId="0" xfId="7" applyFont="1" applyFill="1" applyAlignment="1" applyProtection="1">
      <alignment horizontal="justify" vertical="top" wrapText="1"/>
    </xf>
    <xf numFmtId="186" fontId="19" fillId="0" borderId="30" xfId="7" applyFont="1" applyFill="1" applyBorder="1" applyAlignment="1" applyProtection="1">
      <alignment horizontal="right"/>
    </xf>
    <xf numFmtId="2" fontId="19" fillId="0" borderId="30" xfId="7" applyNumberFormat="1" applyFont="1" applyFill="1" applyBorder="1" applyAlignment="1" applyProtection="1">
      <alignment horizontal="right"/>
    </xf>
    <xf numFmtId="186" fontId="19" fillId="0" borderId="0" xfId="7" applyFont="1" applyFill="1" applyBorder="1" applyAlignment="1" applyProtection="1">
      <alignment horizontal="right" vertical="top" wrapText="1"/>
    </xf>
    <xf numFmtId="186" fontId="27" fillId="0" borderId="0" xfId="7" applyFont="1" applyFill="1" applyBorder="1" applyProtection="1"/>
    <xf numFmtId="186" fontId="27" fillId="0" borderId="0" xfId="7" applyFont="1" applyFill="1" applyBorder="1" applyAlignment="1" applyProtection="1">
      <alignment horizontal="right" wrapText="1"/>
    </xf>
    <xf numFmtId="186" fontId="15" fillId="0" borderId="0" xfId="7" applyFont="1" applyFill="1" applyBorder="1" applyProtection="1"/>
    <xf numFmtId="186" fontId="19" fillId="0" borderId="0" xfId="7" applyFont="1" applyFill="1" applyBorder="1" applyAlignment="1" applyProtection="1">
      <alignment horizontal="right" wrapText="1"/>
    </xf>
    <xf numFmtId="186" fontId="17" fillId="0" borderId="0" xfId="7" applyFill="1" applyBorder="1" applyProtection="1"/>
    <xf numFmtId="186" fontId="19" fillId="0" borderId="31" xfId="7" applyFont="1" applyFill="1" applyBorder="1" applyAlignment="1" applyProtection="1">
      <alignment horizontal="right"/>
    </xf>
    <xf numFmtId="2" fontId="19" fillId="0" borderId="31" xfId="7" applyNumberFormat="1" applyFont="1" applyFill="1" applyBorder="1" applyAlignment="1" applyProtection="1">
      <alignment horizontal="right"/>
    </xf>
    <xf numFmtId="0" fontId="92" fillId="0" borderId="0" xfId="0" applyFont="1" applyFill="1" applyAlignment="1" applyProtection="1">
      <alignment horizontal="left" vertical="top" wrapText="1"/>
    </xf>
    <xf numFmtId="4" fontId="82" fillId="0" borderId="11" xfId="0" applyNumberFormat="1" applyFont="1" applyFill="1" applyBorder="1" applyAlignment="1" applyProtection="1">
      <alignment horizontal="right"/>
    </xf>
    <xf numFmtId="4" fontId="82" fillId="0" borderId="0" xfId="0" applyNumberFormat="1" applyFont="1" applyFill="1" applyBorder="1" applyAlignment="1" applyProtection="1">
      <alignment horizontal="right"/>
    </xf>
    <xf numFmtId="4" fontId="25" fillId="0" borderId="0" xfId="0" applyNumberFormat="1" applyFont="1" applyFill="1" applyAlignment="1" applyProtection="1">
      <alignment horizontal="right"/>
    </xf>
    <xf numFmtId="4" fontId="15" fillId="0" borderId="0" xfId="0" applyNumberFormat="1" applyFont="1" applyFill="1" applyAlignment="1" applyProtection="1"/>
    <xf numFmtId="4" fontId="15" fillId="0" borderId="9" xfId="0" applyNumberFormat="1" applyFont="1" applyFill="1" applyBorder="1" applyAlignment="1" applyProtection="1">
      <alignment horizontal="right"/>
    </xf>
    <xf numFmtId="4" fontId="25" fillId="0" borderId="0" xfId="0" applyNumberFormat="1" applyFont="1" applyFill="1" applyBorder="1" applyAlignment="1" applyProtection="1">
      <alignment horizontal="right"/>
    </xf>
    <xf numFmtId="4" fontId="12" fillId="0" borderId="0" xfId="7" applyNumberFormat="1" applyFont="1" applyFill="1" applyBorder="1" applyAlignment="1" applyProtection="1">
      <alignment horizontal="right"/>
    </xf>
    <xf numFmtId="4" fontId="12" fillId="0" borderId="0" xfId="0" applyNumberFormat="1" applyFont="1" applyFill="1" applyProtection="1"/>
    <xf numFmtId="4" fontId="86" fillId="0" borderId="0" xfId="0" applyNumberFormat="1" applyFont="1" applyFill="1" applyAlignment="1" applyProtection="1">
      <alignment horizontal="right"/>
    </xf>
    <xf numFmtId="4" fontId="0" fillId="0" borderId="9" xfId="0" applyNumberFormat="1" applyFill="1" applyBorder="1" applyAlignment="1" applyProtection="1">
      <alignment horizontal="right"/>
    </xf>
    <xf numFmtId="4" fontId="15" fillId="0" borderId="30" xfId="0" applyNumberFormat="1" applyFont="1" applyFill="1" applyBorder="1" applyAlignment="1" applyProtection="1">
      <alignment horizontal="right"/>
    </xf>
    <xf numFmtId="4" fontId="86" fillId="0" borderId="32" xfId="0" applyNumberFormat="1" applyFont="1" applyFill="1" applyBorder="1" applyAlignment="1" applyProtection="1">
      <alignment horizontal="right"/>
    </xf>
    <xf numFmtId="4" fontId="15" fillId="0" borderId="0" xfId="0" applyNumberFormat="1" applyFont="1" applyFill="1" applyBorder="1" applyAlignment="1" applyProtection="1">
      <alignment horizontal="right" vertical="top"/>
    </xf>
    <xf numFmtId="4" fontId="25" fillId="0" borderId="0" xfId="7" applyNumberFormat="1" applyFont="1" applyFill="1" applyAlignment="1" applyProtection="1">
      <alignment horizontal="right"/>
    </xf>
    <xf numFmtId="4" fontId="15" fillId="0" borderId="0" xfId="7" applyNumberFormat="1" applyFont="1" applyFill="1" applyAlignment="1" applyProtection="1">
      <alignment horizontal="right"/>
    </xf>
    <xf numFmtId="4" fontId="25" fillId="0" borderId="9" xfId="0" applyNumberFormat="1" applyFont="1" applyFill="1" applyBorder="1" applyAlignment="1" applyProtection="1">
      <alignment horizontal="right"/>
    </xf>
    <xf numFmtId="4" fontId="0" fillId="0" borderId="30" xfId="0" applyNumberFormat="1" applyFill="1" applyBorder="1" applyAlignment="1" applyProtection="1">
      <alignment horizontal="right"/>
    </xf>
    <xf numFmtId="4" fontId="27" fillId="0" borderId="0" xfId="0" applyNumberFormat="1" applyFont="1" applyFill="1" applyAlignment="1" applyProtection="1">
      <alignment horizontal="right" vertical="top" wrapText="1"/>
    </xf>
    <xf numFmtId="4" fontId="93" fillId="0" borderId="30" xfId="0" applyNumberFormat="1" applyFont="1" applyFill="1" applyBorder="1" applyAlignment="1" applyProtection="1">
      <alignment horizontal="right"/>
    </xf>
    <xf numFmtId="4" fontId="82" fillId="0" borderId="11" xfId="7" applyNumberFormat="1" applyFont="1" applyFill="1" applyBorder="1" applyAlignment="1" applyProtection="1">
      <alignment horizontal="right"/>
    </xf>
    <xf numFmtId="4" fontId="12" fillId="0" borderId="0" xfId="7" applyNumberFormat="1" applyFont="1" applyFill="1" applyAlignment="1" applyProtection="1">
      <alignment horizontal="right"/>
    </xf>
    <xf numFmtId="4" fontId="15" fillId="0" borderId="30" xfId="7" applyNumberFormat="1" applyFont="1" applyFill="1" applyBorder="1" applyAlignment="1" applyProtection="1">
      <alignment horizontal="right"/>
    </xf>
    <xf numFmtId="4" fontId="86" fillId="0" borderId="32" xfId="7" applyNumberFormat="1" applyFont="1" applyFill="1" applyBorder="1" applyAlignment="1" applyProtection="1">
      <alignment horizontal="right"/>
    </xf>
    <xf numFmtId="4" fontId="15" fillId="0" borderId="0" xfId="7" applyNumberFormat="1" applyFont="1" applyFill="1" applyBorder="1" applyAlignment="1" applyProtection="1">
      <alignment horizontal="right" vertical="top"/>
    </xf>
    <xf numFmtId="4" fontId="25" fillId="0" borderId="0" xfId="7" applyNumberFormat="1" applyFont="1" applyFill="1" applyBorder="1" applyAlignment="1" applyProtection="1">
      <alignment horizontal="right"/>
    </xf>
    <xf numFmtId="4" fontId="25" fillId="0" borderId="9" xfId="7" applyNumberFormat="1" applyFont="1" applyFill="1" applyBorder="1" applyAlignment="1" applyProtection="1">
      <alignment horizontal="right"/>
    </xf>
    <xf numFmtId="4" fontId="25" fillId="0" borderId="30" xfId="7" applyNumberFormat="1" applyFont="1" applyFill="1" applyBorder="1" applyAlignment="1" applyProtection="1">
      <alignment horizontal="right"/>
    </xf>
    <xf numFmtId="4" fontId="17" fillId="0" borderId="0" xfId="7" applyNumberFormat="1" applyFill="1" applyBorder="1" applyAlignment="1" applyProtection="1">
      <alignment horizontal="right" vertical="center"/>
    </xf>
    <xf numFmtId="4" fontId="17" fillId="0" borderId="30" xfId="7" applyNumberFormat="1" applyFill="1" applyBorder="1" applyAlignment="1" applyProtection="1">
      <alignment horizontal="right"/>
    </xf>
    <xf numFmtId="4" fontId="17" fillId="0" borderId="0" xfId="7" applyNumberFormat="1" applyFill="1" applyBorder="1" applyAlignment="1" applyProtection="1">
      <alignment horizontal="right"/>
    </xf>
    <xf numFmtId="4" fontId="27" fillId="0" borderId="0" xfId="7" applyNumberFormat="1" applyFont="1" applyFill="1" applyAlignment="1" applyProtection="1">
      <alignment horizontal="right" vertical="top" wrapText="1"/>
    </xf>
    <xf numFmtId="4" fontId="93" fillId="0" borderId="30" xfId="7" applyNumberFormat="1" applyFont="1" applyFill="1" applyBorder="1" applyAlignment="1" applyProtection="1">
      <alignment horizontal="right"/>
    </xf>
    <xf numFmtId="0" fontId="81" fillId="0" borderId="48" xfId="0" applyFont="1" applyFill="1" applyBorder="1" applyAlignment="1">
      <alignment horizontal="left" vertical="top" wrapText="1"/>
    </xf>
    <xf numFmtId="0" fontId="81" fillId="0" borderId="49" xfId="0" applyFont="1" applyFill="1" applyBorder="1" applyAlignment="1">
      <alignment horizontal="left" vertical="top" wrapText="1"/>
    </xf>
    <xf numFmtId="4" fontId="0" fillId="0" borderId="0" xfId="0" applyNumberFormat="1" applyFont="1" applyFill="1" applyBorder="1" applyAlignment="1">
      <alignment horizontal="center"/>
    </xf>
    <xf numFmtId="0" fontId="0" fillId="0" borderId="0" xfId="0" applyFont="1" applyFill="1"/>
    <xf numFmtId="0" fontId="11" fillId="0" borderId="0" xfId="0" applyFont="1" applyFill="1"/>
    <xf numFmtId="0" fontId="11" fillId="0" borderId="0" xfId="0" applyFont="1" applyFill="1" applyBorder="1" applyAlignment="1">
      <alignment horizontal="justify" vertical="center"/>
    </xf>
    <xf numFmtId="4" fontId="11" fillId="0" borderId="0" xfId="0" applyNumberFormat="1" applyFont="1" applyFill="1" applyBorder="1" applyAlignment="1">
      <alignment horizontal="center"/>
    </xf>
    <xf numFmtId="4" fontId="106" fillId="0" borderId="0" xfId="0" applyNumberFormat="1" applyFont="1" applyFill="1" applyBorder="1" applyAlignment="1">
      <alignment horizontal="center"/>
    </xf>
    <xf numFmtId="0" fontId="11" fillId="0" borderId="0" xfId="0" applyFont="1" applyFill="1" applyAlignment="1">
      <alignment horizontal="justify" vertical="center"/>
    </xf>
    <xf numFmtId="4" fontId="15" fillId="0" borderId="0" xfId="0" applyNumberFormat="1" applyFont="1" applyFill="1" applyAlignment="1">
      <alignment horizontal="center"/>
    </xf>
    <xf numFmtId="4" fontId="7" fillId="0" borderId="0" xfId="0" applyNumberFormat="1" applyFont="1" applyFill="1" applyBorder="1" applyAlignment="1">
      <alignment horizontal="center"/>
    </xf>
    <xf numFmtId="4" fontId="11" fillId="0" borderId="0" xfId="0" applyNumberFormat="1" applyFont="1" applyFill="1" applyBorder="1" applyAlignment="1" applyProtection="1">
      <alignment horizontal="center"/>
    </xf>
    <xf numFmtId="4" fontId="11" fillId="0" borderId="33" xfId="0" applyNumberFormat="1" applyFont="1" applyFill="1" applyBorder="1" applyAlignment="1" applyProtection="1">
      <alignment horizontal="center"/>
      <protection locked="0"/>
    </xf>
    <xf numFmtId="4" fontId="11" fillId="0" borderId="0" xfId="0" applyNumberFormat="1" applyFont="1" applyFill="1" applyBorder="1" applyAlignment="1" applyProtection="1">
      <alignment horizontal="center"/>
      <protection locked="0"/>
    </xf>
    <xf numFmtId="4" fontId="106" fillId="0" borderId="0" xfId="0" applyNumberFormat="1" applyFont="1" applyFill="1" applyBorder="1" applyAlignment="1" applyProtection="1">
      <alignment horizontal="center"/>
      <protection locked="0"/>
    </xf>
    <xf numFmtId="4" fontId="11" fillId="0" borderId="33" xfId="0" applyNumberFormat="1" applyFont="1" applyFill="1" applyBorder="1" applyAlignment="1" applyProtection="1">
      <alignment horizontal="center"/>
    </xf>
    <xf numFmtId="4" fontId="106" fillId="0" borderId="33" xfId="0" applyNumberFormat="1" applyFont="1" applyFill="1" applyBorder="1" applyAlignment="1" applyProtection="1">
      <alignment horizontal="center"/>
      <protection locked="0"/>
    </xf>
    <xf numFmtId="4" fontId="106" fillId="0" borderId="36" xfId="0" applyNumberFormat="1" applyFont="1" applyFill="1" applyBorder="1" applyAlignment="1" applyProtection="1">
      <alignment horizontal="center"/>
    </xf>
    <xf numFmtId="4" fontId="7" fillId="0" borderId="36" xfId="0" applyNumberFormat="1" applyFont="1" applyFill="1" applyBorder="1" applyAlignment="1" applyProtection="1">
      <alignment horizontal="center"/>
    </xf>
    <xf numFmtId="4" fontId="106" fillId="0" borderId="0" xfId="0" applyNumberFormat="1" applyFont="1" applyFill="1" applyBorder="1" applyAlignment="1" applyProtection="1">
      <alignment horizontal="center"/>
    </xf>
    <xf numFmtId="0" fontId="11" fillId="0" borderId="0" xfId="0" applyFont="1" applyFill="1" applyBorder="1" applyAlignment="1" applyProtection="1">
      <alignment horizontal="center" vertical="center"/>
    </xf>
    <xf numFmtId="0" fontId="0" fillId="0" borderId="0" xfId="0" applyNumberFormat="1" applyFont="1" applyFill="1" applyAlignment="1" applyProtection="1">
      <alignment horizontal="center" vertical="top"/>
    </xf>
    <xf numFmtId="0" fontId="0" fillId="0" borderId="0" xfId="0" applyFont="1" applyFill="1" applyAlignment="1" applyProtection="1">
      <alignment horizontal="justify" wrapText="1"/>
    </xf>
    <xf numFmtId="0" fontId="0" fillId="0" borderId="0" xfId="0" applyFont="1" applyFill="1" applyAlignment="1"/>
    <xf numFmtId="186" fontId="17" fillId="0" borderId="0" xfId="7" applyFont="1" applyFill="1"/>
    <xf numFmtId="0" fontId="0" fillId="0" borderId="0" xfId="0" applyFont="1" applyFill="1" applyProtection="1"/>
    <xf numFmtId="0" fontId="0" fillId="0" borderId="0" xfId="0" applyFont="1" applyFill="1" applyProtection="1">
      <protection locked="0"/>
    </xf>
    <xf numFmtId="0" fontId="15" fillId="0" borderId="0" xfId="0" applyFont="1" applyFill="1" applyBorder="1" applyAlignment="1" applyProtection="1">
      <alignment horizontal="justify" wrapText="1"/>
    </xf>
    <xf numFmtId="0" fontId="0" fillId="0" borderId="9" xfId="0" applyNumberFormat="1" applyFont="1" applyFill="1" applyBorder="1" applyAlignment="1" applyProtection="1">
      <alignment horizontal="right" vertical="top"/>
    </xf>
    <xf numFmtId="0" fontId="0" fillId="0" borderId="9" xfId="0" applyFont="1" applyFill="1" applyBorder="1" applyAlignment="1" applyProtection="1">
      <alignment horizontal="justify" wrapText="1"/>
    </xf>
    <xf numFmtId="4" fontId="0" fillId="0" borderId="9" xfId="0" applyNumberFormat="1" applyFont="1" applyFill="1" applyBorder="1" applyAlignment="1" applyProtection="1">
      <alignment horizontal="right"/>
    </xf>
    <xf numFmtId="0" fontId="0" fillId="0" borderId="0" xfId="0" applyFont="1" applyFill="1" applyBorder="1"/>
    <xf numFmtId="0" fontId="0" fillId="0" borderId="9" xfId="0" applyFont="1" applyFill="1" applyBorder="1"/>
    <xf numFmtId="0" fontId="0" fillId="0" borderId="0" xfId="0" applyNumberFormat="1" applyFont="1" applyFill="1" applyAlignment="1" applyProtection="1">
      <alignment horizontal="right" vertical="top"/>
    </xf>
    <xf numFmtId="4" fontId="0" fillId="0" borderId="0" xfId="0" applyNumberFormat="1" applyFont="1" applyFill="1" applyAlignment="1" applyProtection="1">
      <alignment horizontal="right"/>
    </xf>
    <xf numFmtId="0" fontId="0" fillId="0" borderId="0" xfId="0" applyFont="1" applyFill="1" applyBorder="1" applyProtection="1"/>
    <xf numFmtId="0" fontId="15" fillId="0" borderId="32" xfId="0" applyNumberFormat="1" applyFont="1" applyFill="1" applyBorder="1" applyAlignment="1" applyProtection="1">
      <alignment horizontal="right" vertical="top"/>
    </xf>
    <xf numFmtId="179" fontId="15" fillId="0" borderId="32" xfId="1" applyFont="1" applyFill="1" applyBorder="1" applyAlignment="1" applyProtection="1">
      <alignment horizontal="right"/>
    </xf>
    <xf numFmtId="4" fontId="15" fillId="0" borderId="32" xfId="0" applyNumberFormat="1" applyFont="1" applyFill="1" applyBorder="1" applyProtection="1">
      <protection locked="0"/>
    </xf>
    <xf numFmtId="0" fontId="15" fillId="0" borderId="9" xfId="0" applyFont="1" applyFill="1" applyBorder="1" applyAlignment="1" applyProtection="1">
      <alignment horizontal="justify" vertical="top" wrapText="1"/>
    </xf>
    <xf numFmtId="4" fontId="15" fillId="0" borderId="9" xfId="0" applyNumberFormat="1" applyFont="1" applyFill="1" applyBorder="1" applyProtection="1">
      <protection locked="0"/>
    </xf>
    <xf numFmtId="0" fontId="15" fillId="0" borderId="0" xfId="0" applyNumberFormat="1" applyFont="1" applyFill="1" applyBorder="1" applyAlignment="1" applyProtection="1">
      <alignment horizontal="right" vertical="top"/>
    </xf>
    <xf numFmtId="4" fontId="0" fillId="0" borderId="0" xfId="0" applyNumberFormat="1" applyFont="1" applyFill="1" applyProtection="1">
      <protection locked="0"/>
    </xf>
    <xf numFmtId="4" fontId="0" fillId="0" borderId="30" xfId="0" applyNumberFormat="1" applyFont="1" applyFill="1" applyBorder="1" applyProtection="1">
      <protection locked="0"/>
    </xf>
    <xf numFmtId="4" fontId="0" fillId="0" borderId="30" xfId="0" applyNumberFormat="1" applyFont="1" applyFill="1" applyBorder="1" applyAlignment="1" applyProtection="1">
      <alignment horizontal="right"/>
    </xf>
    <xf numFmtId="0" fontId="0" fillId="0" borderId="0" xfId="0" applyNumberFormat="1" applyFont="1" applyFill="1" applyAlignment="1" applyProtection="1">
      <alignment horizontal="justify" vertical="top" wrapText="1"/>
    </xf>
    <xf numFmtId="49" fontId="0" fillId="0" borderId="0" xfId="0" applyNumberFormat="1" applyFont="1" applyFill="1" applyBorder="1" applyAlignment="1">
      <alignment vertical="top"/>
    </xf>
    <xf numFmtId="49" fontId="0" fillId="0" borderId="0" xfId="0" applyNumberFormat="1" applyFont="1" applyFill="1" applyAlignment="1" applyProtection="1">
      <alignment vertical="top"/>
    </xf>
    <xf numFmtId="49" fontId="0" fillId="0" borderId="0" xfId="0" applyNumberFormat="1" applyFont="1" applyFill="1" applyAlignment="1" applyProtection="1">
      <alignment horizontal="justify" vertical="center" wrapText="1"/>
    </xf>
    <xf numFmtId="49" fontId="0" fillId="0" borderId="0" xfId="0" applyNumberFormat="1" applyFont="1" applyFill="1" applyAlignment="1" applyProtection="1">
      <alignment horizontal="right"/>
    </xf>
    <xf numFmtId="4" fontId="0" fillId="0" borderId="0" xfId="0" applyNumberFormat="1" applyFont="1" applyFill="1" applyAlignment="1" applyProtection="1">
      <alignment horizontal="right"/>
      <protection locked="0"/>
    </xf>
    <xf numFmtId="49" fontId="0" fillId="0" borderId="0" xfId="0" applyNumberFormat="1" applyFont="1" applyFill="1" applyBorder="1" applyAlignment="1">
      <alignment vertical="center"/>
    </xf>
    <xf numFmtId="4" fontId="19" fillId="0" borderId="30" xfId="0" applyNumberFormat="1" applyFont="1" applyFill="1" applyBorder="1" applyAlignment="1" applyProtection="1">
      <alignment horizontal="right"/>
    </xf>
    <xf numFmtId="4" fontId="0" fillId="0" borderId="0" xfId="0" applyNumberFormat="1" applyFont="1" applyFill="1" applyBorder="1" applyProtection="1">
      <protection locked="0"/>
    </xf>
    <xf numFmtId="186" fontId="17" fillId="0" borderId="0" xfId="7" applyFont="1" applyFill="1" applyBorder="1"/>
    <xf numFmtId="4" fontId="15" fillId="0" borderId="9" xfId="7" applyNumberFormat="1" applyFont="1" applyFill="1" applyBorder="1" applyAlignment="1" applyProtection="1">
      <alignment horizontal="right"/>
    </xf>
    <xf numFmtId="4" fontId="15" fillId="0" borderId="30" xfId="7" applyNumberFormat="1" applyFont="1" applyFill="1" applyBorder="1" applyProtection="1">
      <protection locked="0"/>
    </xf>
    <xf numFmtId="186" fontId="15" fillId="0" borderId="0" xfId="7" applyFont="1" applyFill="1" applyBorder="1" applyAlignment="1" applyProtection="1">
      <alignment horizontal="justify" wrapText="1"/>
    </xf>
    <xf numFmtId="186" fontId="17" fillId="0" borderId="0" xfId="7" applyFont="1" applyFill="1" applyProtection="1"/>
    <xf numFmtId="186" fontId="17" fillId="0" borderId="0" xfId="7" applyFont="1" applyFill="1" applyAlignment="1" applyProtection="1">
      <alignment horizontal="justify" wrapText="1"/>
    </xf>
    <xf numFmtId="4" fontId="17" fillId="0" borderId="0" xfId="7" applyNumberFormat="1" applyFont="1" applyFill="1" applyProtection="1">
      <protection locked="0"/>
    </xf>
    <xf numFmtId="4" fontId="17" fillId="0" borderId="0" xfId="7" applyNumberFormat="1" applyFont="1" applyFill="1" applyAlignment="1" applyProtection="1">
      <alignment horizontal="right"/>
    </xf>
    <xf numFmtId="49" fontId="17" fillId="0" borderId="0" xfId="7" applyNumberFormat="1" applyFont="1" applyFill="1" applyBorder="1" applyAlignment="1" applyProtection="1">
      <alignment horizontal="justify" vertical="center" wrapText="1"/>
    </xf>
    <xf numFmtId="4" fontId="17" fillId="0" borderId="0" xfId="7" applyNumberFormat="1" applyFont="1" applyFill="1" applyBorder="1" applyAlignment="1" applyProtection="1">
      <alignment horizontal="right" vertical="center"/>
      <protection locked="0"/>
    </xf>
    <xf numFmtId="4" fontId="17" fillId="0" borderId="0" xfId="7" applyNumberFormat="1" applyFont="1" applyFill="1" applyBorder="1" applyAlignment="1" applyProtection="1">
      <alignment horizontal="right" vertical="center"/>
    </xf>
    <xf numFmtId="49" fontId="17" fillId="0" borderId="0" xfId="7" applyNumberFormat="1" applyFont="1" applyFill="1" applyBorder="1" applyAlignment="1">
      <alignment vertical="center"/>
    </xf>
    <xf numFmtId="0" fontId="17" fillId="0" borderId="0" xfId="7" applyNumberFormat="1" applyFont="1" applyFill="1" applyBorder="1" applyAlignment="1" applyProtection="1">
      <alignment vertical="top" wrapText="1" readingOrder="1"/>
    </xf>
    <xf numFmtId="0" fontId="17" fillId="0" borderId="0" xfId="7" applyNumberFormat="1" applyFont="1" applyFill="1" applyAlignment="1" applyProtection="1">
      <alignment horizontal="right" vertical="top"/>
    </xf>
    <xf numFmtId="4" fontId="17" fillId="0" borderId="30" xfId="7" applyNumberFormat="1" applyFont="1" applyFill="1" applyBorder="1" applyProtection="1">
      <protection locked="0"/>
    </xf>
    <xf numFmtId="4" fontId="17" fillId="0" borderId="30" xfId="7" applyNumberFormat="1" applyFont="1" applyFill="1" applyBorder="1" applyAlignment="1" applyProtection="1">
      <alignment horizontal="right"/>
    </xf>
    <xf numFmtId="4" fontId="17" fillId="0" borderId="0" xfId="7" applyNumberFormat="1" applyFont="1" applyFill="1" applyBorder="1" applyProtection="1">
      <protection locked="0"/>
    </xf>
    <xf numFmtId="4" fontId="17" fillId="0" borderId="0" xfId="7" applyNumberFormat="1" applyFont="1" applyFill="1" applyBorder="1" applyAlignment="1" applyProtection="1">
      <alignment horizontal="right"/>
    </xf>
    <xf numFmtId="186" fontId="17" fillId="0" borderId="0" xfId="7" applyFont="1" applyFill="1" applyAlignment="1" applyProtection="1">
      <alignment horizontal="justify" vertical="top" wrapText="1"/>
    </xf>
    <xf numFmtId="0" fontId="87" fillId="0" borderId="0" xfId="0" applyFont="1" applyFill="1" applyAlignment="1" applyProtection="1">
      <alignment vertical="top"/>
    </xf>
    <xf numFmtId="0" fontId="87" fillId="0" borderId="0" xfId="0" applyFont="1" applyFill="1" applyAlignment="1" applyProtection="1">
      <alignment vertical="top"/>
      <protection locked="0"/>
    </xf>
    <xf numFmtId="0" fontId="17" fillId="0" borderId="0" xfId="7" applyNumberFormat="1" applyFont="1" applyFill="1" applyAlignment="1" applyProtection="1">
      <alignment horizontal="justify" vertical="top" wrapText="1"/>
    </xf>
    <xf numFmtId="49" fontId="17" fillId="0" borderId="0" xfId="7" applyNumberFormat="1" applyFont="1" applyFill="1" applyBorder="1" applyAlignment="1">
      <alignment vertical="top"/>
    </xf>
    <xf numFmtId="49" fontId="17" fillId="0" borderId="0" xfId="7" applyNumberFormat="1" applyFont="1" applyFill="1" applyAlignment="1" applyProtection="1">
      <alignment vertical="top"/>
    </xf>
    <xf numFmtId="49" fontId="17" fillId="0" borderId="0" xfId="7" applyNumberFormat="1" applyFont="1" applyFill="1" applyAlignment="1" applyProtection="1">
      <alignment horizontal="justify" vertical="center" wrapText="1"/>
    </xf>
    <xf numFmtId="49" fontId="17" fillId="0" borderId="0" xfId="7" applyNumberFormat="1" applyFont="1" applyFill="1" applyAlignment="1" applyProtection="1">
      <alignment horizontal="right"/>
    </xf>
    <xf numFmtId="4" fontId="17" fillId="0" borderId="0" xfId="7" applyNumberFormat="1" applyFont="1" applyFill="1" applyAlignment="1" applyProtection="1">
      <alignment horizontal="right"/>
      <protection locked="0"/>
    </xf>
    <xf numFmtId="4" fontId="19" fillId="0" borderId="30" xfId="7" applyNumberFormat="1" applyFont="1" applyFill="1" applyBorder="1" applyAlignment="1" applyProtection="1">
      <alignment horizontal="right"/>
    </xf>
    <xf numFmtId="186" fontId="17" fillId="0" borderId="0" xfId="7" applyFont="1" applyFill="1" applyBorder="1" applyProtection="1"/>
    <xf numFmtId="186" fontId="17" fillId="0" borderId="0" xfId="7" applyFont="1" applyFill="1" applyProtection="1">
      <protection locked="0"/>
    </xf>
    <xf numFmtId="0" fontId="92" fillId="0" borderId="30" xfId="0" applyFont="1" applyFill="1" applyBorder="1" applyAlignment="1" applyProtection="1">
      <alignment horizontal="justify" wrapText="1"/>
    </xf>
    <xf numFmtId="0" fontId="94" fillId="0" borderId="0" xfId="0" applyFont="1" applyFill="1" applyBorder="1" applyAlignment="1" applyProtection="1">
      <alignment horizontal="justify" vertical="top" wrapText="1"/>
    </xf>
    <xf numFmtId="4" fontId="86" fillId="0" borderId="0" xfId="0" applyNumberFormat="1" applyFont="1" applyFill="1" applyBorder="1" applyAlignment="1" applyProtection="1">
      <alignment horizontal="right"/>
    </xf>
    <xf numFmtId="0" fontId="95" fillId="0" borderId="31" xfId="0" applyFont="1" applyFill="1" applyBorder="1" applyAlignment="1" applyProtection="1">
      <alignment horizontal="left" vertical="top" wrapText="1"/>
    </xf>
    <xf numFmtId="4" fontId="86" fillId="0" borderId="31" xfId="0" applyNumberFormat="1" applyFont="1" applyFill="1" applyBorder="1" applyAlignment="1" applyProtection="1">
      <alignment horizontal="right"/>
    </xf>
    <xf numFmtId="0" fontId="27" fillId="0" borderId="0" xfId="0" applyFont="1" applyFill="1" applyBorder="1" applyAlignment="1" applyProtection="1">
      <alignment horizontal="center" vertical="top" wrapText="1"/>
    </xf>
    <xf numFmtId="0" fontId="95" fillId="0" borderId="31" xfId="0" applyFont="1" applyFill="1" applyBorder="1" applyAlignment="1" applyProtection="1">
      <alignment horizontal="justify" vertical="top" wrapText="1"/>
    </xf>
    <xf numFmtId="186" fontId="83" fillId="0" borderId="0" xfId="7" applyFont="1" applyFill="1" applyAlignment="1" applyProtection="1">
      <alignment wrapText="1"/>
    </xf>
    <xf numFmtId="4" fontId="86" fillId="0" borderId="0" xfId="7" applyNumberFormat="1" applyFont="1" applyFill="1" applyBorder="1" applyAlignment="1" applyProtection="1">
      <alignment horizontal="right"/>
    </xf>
    <xf numFmtId="0" fontId="86" fillId="0" borderId="0" xfId="7" applyNumberFormat="1" applyFont="1" applyFill="1" applyAlignment="1" applyProtection="1">
      <alignment horizontal="right" vertical="top"/>
    </xf>
    <xf numFmtId="186" fontId="86" fillId="0" borderId="0" xfId="7" applyFont="1" applyFill="1" applyAlignment="1" applyProtection="1">
      <alignment horizontal="left" vertical="top" wrapText="1"/>
    </xf>
    <xf numFmtId="186" fontId="97" fillId="0" borderId="0" xfId="7" applyFont="1" applyFill="1" applyAlignment="1" applyProtection="1"/>
    <xf numFmtId="179" fontId="86" fillId="0" borderId="0" xfId="2" applyFont="1" applyFill="1" applyAlignment="1" applyProtection="1">
      <alignment horizontal="right"/>
    </xf>
    <xf numFmtId="4" fontId="86" fillId="0" borderId="0" xfId="7" applyNumberFormat="1" applyFont="1" applyFill="1" applyProtection="1">
      <protection locked="0"/>
    </xf>
    <xf numFmtId="186" fontId="67" fillId="0" borderId="0" xfId="7" applyFont="1" applyFill="1" applyBorder="1" applyAlignment="1" applyProtection="1">
      <alignment horizontal="left" vertical="top" wrapText="1"/>
    </xf>
    <xf numFmtId="1" fontId="19" fillId="0" borderId="30" xfId="7" applyNumberFormat="1" applyFont="1" applyFill="1" applyBorder="1" applyAlignment="1" applyProtection="1">
      <alignment vertical="top"/>
    </xf>
    <xf numFmtId="186" fontId="92" fillId="0" borderId="30" xfId="7" applyFont="1" applyFill="1" applyBorder="1" applyAlignment="1" applyProtection="1">
      <alignment horizontal="justify" wrapText="1"/>
    </xf>
    <xf numFmtId="186" fontId="27" fillId="0" borderId="0" xfId="7" applyFont="1" applyFill="1" applyBorder="1" applyAlignment="1" applyProtection="1">
      <alignment horizontal="justify" vertical="top" wrapText="1"/>
    </xf>
    <xf numFmtId="186" fontId="94" fillId="0" borderId="0" xfId="7" applyFont="1" applyFill="1" applyBorder="1" applyAlignment="1" applyProtection="1">
      <alignment horizontal="justify" vertical="top" wrapText="1"/>
    </xf>
    <xf numFmtId="4" fontId="27" fillId="0" borderId="0" xfId="7" applyNumberFormat="1" applyFont="1" applyFill="1" applyBorder="1" applyAlignment="1" applyProtection="1">
      <alignment horizontal="right"/>
    </xf>
    <xf numFmtId="186" fontId="27" fillId="0" borderId="0" xfId="7" applyFont="1" applyFill="1" applyBorder="1" applyAlignment="1" applyProtection="1">
      <alignment horizontal="center" vertical="top" wrapText="1"/>
    </xf>
    <xf numFmtId="186" fontId="95" fillId="0" borderId="31" xfId="7" applyFont="1" applyFill="1" applyBorder="1" applyAlignment="1" applyProtection="1">
      <alignment horizontal="justify" vertical="top" wrapText="1"/>
    </xf>
    <xf numFmtId="4" fontId="86" fillId="0" borderId="31" xfId="7" applyNumberFormat="1" applyFont="1" applyFill="1" applyBorder="1" applyAlignment="1" applyProtection="1">
      <alignment horizontal="right"/>
    </xf>
    <xf numFmtId="0" fontId="15" fillId="0" borderId="0" xfId="0" applyFont="1" applyFill="1" applyAlignment="1" applyProtection="1">
      <alignment horizontal="justify" wrapText="1"/>
    </xf>
    <xf numFmtId="0" fontId="89" fillId="0" borderId="0" xfId="0" applyFont="1" applyFill="1" applyAlignment="1">
      <alignment vertical="top"/>
    </xf>
    <xf numFmtId="0" fontId="0" fillId="0" borderId="0" xfId="0" applyFont="1" applyFill="1" applyAlignment="1" applyProtection="1">
      <alignment horizontal="center"/>
    </xf>
    <xf numFmtId="0" fontId="6" fillId="0" borderId="0" xfId="0" applyFont="1" applyFill="1" applyAlignment="1" applyProtection="1">
      <alignment horizontal="center"/>
    </xf>
    <xf numFmtId="4" fontId="0" fillId="0" borderId="0" xfId="0" applyNumberFormat="1" applyFont="1" applyFill="1" applyAlignment="1">
      <alignment horizontal="center"/>
    </xf>
    <xf numFmtId="4" fontId="0" fillId="0" borderId="0" xfId="0" applyNumberFormat="1" applyFont="1" applyFill="1" applyAlignment="1" applyProtection="1">
      <alignment horizontal="center"/>
    </xf>
    <xf numFmtId="0" fontId="6" fillId="0" borderId="0" xfId="0" applyFont="1" applyFill="1" applyAlignment="1" applyProtection="1">
      <alignment horizontal="center" wrapText="1"/>
    </xf>
    <xf numFmtId="0" fontId="3" fillId="0" borderId="10" xfId="0" applyFont="1" applyFill="1" applyBorder="1" applyAlignment="1" applyProtection="1">
      <alignment horizontal="justify" vertical="justify"/>
    </xf>
    <xf numFmtId="0" fontId="3" fillId="0" borderId="2" xfId="0" applyFont="1" applyFill="1" applyBorder="1" applyAlignment="1" applyProtection="1">
      <alignment horizontal="justify" vertical="justify"/>
    </xf>
    <xf numFmtId="0" fontId="3" fillId="0" borderId="2" xfId="0" applyFont="1" applyFill="1" applyBorder="1" applyAlignment="1">
      <alignment horizontal="justify" vertical="justify"/>
    </xf>
    <xf numFmtId="0" fontId="3" fillId="0" borderId="11" xfId="0" applyFont="1" applyFill="1" applyBorder="1" applyAlignment="1" applyProtection="1">
      <alignment horizontal="justify" vertical="justify"/>
    </xf>
    <xf numFmtId="0" fontId="12" fillId="0" borderId="12" xfId="0" applyFont="1" applyFill="1" applyBorder="1" applyAlignment="1" applyProtection="1">
      <alignment vertical="top"/>
    </xf>
    <xf numFmtId="0" fontId="12" fillId="0" borderId="0" xfId="0" applyFont="1" applyFill="1" applyBorder="1" applyAlignment="1" applyProtection="1">
      <alignment vertical="top"/>
    </xf>
    <xf numFmtId="0" fontId="12" fillId="0" borderId="0" xfId="0" applyFont="1" applyFill="1" applyBorder="1" applyAlignment="1">
      <alignment vertical="top"/>
    </xf>
    <xf numFmtId="0" fontId="12" fillId="0" borderId="13" xfId="0" applyFont="1" applyFill="1" applyBorder="1" applyAlignment="1" applyProtection="1">
      <alignment vertical="top"/>
    </xf>
    <xf numFmtId="0" fontId="12" fillId="0" borderId="12" xfId="0" quotePrefix="1" applyFont="1" applyFill="1" applyBorder="1" applyAlignment="1" applyProtection="1">
      <alignment vertical="top"/>
    </xf>
    <xf numFmtId="0" fontId="12" fillId="0" borderId="27" xfId="0" applyFont="1" applyFill="1" applyBorder="1" applyAlignment="1" applyProtection="1">
      <alignment vertical="top"/>
    </xf>
    <xf numFmtId="0" fontId="12" fillId="0" borderId="8" xfId="0" applyFont="1" applyFill="1" applyBorder="1" applyAlignment="1" applyProtection="1">
      <alignment vertical="top"/>
    </xf>
    <xf numFmtId="0" fontId="12" fillId="0" borderId="8" xfId="0" applyFont="1" applyFill="1" applyBorder="1" applyAlignment="1">
      <alignment vertical="top"/>
    </xf>
    <xf numFmtId="0" fontId="12" fillId="0" borderId="28" xfId="0" applyFont="1" applyFill="1" applyBorder="1" applyAlignment="1" applyProtection="1">
      <alignment vertical="top"/>
    </xf>
    <xf numFmtId="0" fontId="6" fillId="0" borderId="0" xfId="0" applyFont="1" applyFill="1" applyBorder="1" applyProtection="1"/>
    <xf numFmtId="4" fontId="0"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vertical="top"/>
    </xf>
    <xf numFmtId="0" fontId="1" fillId="0" borderId="0" xfId="0" applyFont="1" applyFill="1"/>
    <xf numFmtId="0" fontId="8" fillId="0" borderId="0" xfId="0" applyFont="1" applyFill="1" applyBorder="1" applyAlignment="1" applyProtection="1">
      <alignment horizontal="center" vertical="top"/>
    </xf>
    <xf numFmtId="0" fontId="8" fillId="0" borderId="0" xfId="0" applyFont="1" applyFill="1"/>
    <xf numFmtId="0" fontId="7" fillId="0" borderId="0" xfId="0" applyFont="1" applyFill="1" applyBorder="1" applyAlignment="1" applyProtection="1">
      <alignment horizontal="justify" vertical="justify"/>
    </xf>
    <xf numFmtId="0" fontId="11" fillId="0" borderId="38" xfId="0" applyFont="1" applyFill="1" applyBorder="1" applyAlignment="1" applyProtection="1">
      <alignment horizontal="center" vertical="top"/>
    </xf>
    <xf numFmtId="0" fontId="11" fillId="0" borderId="34" xfId="0" applyFont="1" applyFill="1" applyBorder="1" applyAlignment="1" applyProtection="1">
      <alignment horizontal="left" vertical="justify"/>
    </xf>
    <xf numFmtId="0" fontId="16" fillId="0" borderId="0" xfId="0" applyFont="1" applyFill="1" applyBorder="1" applyProtection="1"/>
    <xf numFmtId="0" fontId="16" fillId="0" borderId="0" xfId="0" applyFont="1" applyFill="1" applyBorder="1" applyAlignment="1" applyProtection="1">
      <alignment horizontal="left" vertical="center"/>
    </xf>
    <xf numFmtId="184" fontId="16" fillId="0" borderId="0" xfId="0" applyNumberFormat="1" applyFont="1" applyFill="1" applyBorder="1" applyAlignment="1" applyProtection="1">
      <alignment horizontal="right" vertical="center"/>
      <protection locked="0"/>
    </xf>
    <xf numFmtId="184" fontId="16" fillId="0" borderId="0" xfId="0" applyNumberFormat="1" applyFont="1" applyFill="1" applyBorder="1" applyAlignment="1" applyProtection="1">
      <alignment horizontal="right" vertical="center"/>
    </xf>
    <xf numFmtId="0" fontId="16" fillId="0" borderId="0" xfId="0" applyFont="1" applyFill="1" applyBorder="1" applyAlignment="1">
      <alignment vertical="center"/>
    </xf>
    <xf numFmtId="0" fontId="16" fillId="0" borderId="0" xfId="0" applyFont="1" applyFill="1" applyBorder="1"/>
    <xf numFmtId="0" fontId="16" fillId="0" borderId="0" xfId="0" applyFont="1" applyFill="1" applyBorder="1" applyProtection="1">
      <protection locked="0"/>
    </xf>
    <xf numFmtId="0" fontId="16" fillId="0" borderId="0" xfId="0" applyFont="1" applyFill="1" applyBorder="1" applyAlignment="1" applyProtection="1">
      <alignment horizontal="center" vertical="center"/>
    </xf>
    <xf numFmtId="0" fontId="11" fillId="0" borderId="34" xfId="0" applyFont="1" applyFill="1" applyBorder="1" applyAlignment="1" applyProtection="1">
      <alignment horizontal="left" vertical="justify" wrapText="1"/>
    </xf>
    <xf numFmtId="0" fontId="11" fillId="0" borderId="38" xfId="18" applyFont="1" applyFill="1" applyBorder="1" applyAlignment="1" applyProtection="1">
      <alignment horizontal="center" vertical="top"/>
    </xf>
    <xf numFmtId="0" fontId="11" fillId="0" borderId="34" xfId="0" applyFont="1" applyFill="1" applyBorder="1" applyAlignment="1" applyProtection="1">
      <alignment vertical="justify" wrapText="1"/>
    </xf>
    <xf numFmtId="0" fontId="24" fillId="0" borderId="0" xfId="0" applyFont="1" applyFill="1" applyAlignment="1">
      <alignment horizontal="left"/>
    </xf>
    <xf numFmtId="0" fontId="16" fillId="0" borderId="0" xfId="29" applyFont="1" applyFill="1" applyBorder="1" applyAlignment="1" applyProtection="1">
      <alignment horizontal="left" vertical="center" wrapText="1"/>
    </xf>
    <xf numFmtId="0" fontId="11" fillId="0" borderId="39" xfId="0" quotePrefix="1" applyFont="1" applyFill="1" applyBorder="1" applyAlignment="1" applyProtection="1">
      <alignment horizontal="left" vertical="justify"/>
    </xf>
    <xf numFmtId="0" fontId="11" fillId="0" borderId="39" xfId="0" quotePrefix="1" applyFont="1" applyFill="1" applyBorder="1" applyAlignment="1" applyProtection="1">
      <alignment horizontal="left" vertical="justify" wrapText="1"/>
    </xf>
    <xf numFmtId="0" fontId="7" fillId="0" borderId="0" xfId="0" applyFont="1" applyFill="1" applyBorder="1" applyAlignment="1" applyProtection="1">
      <alignment horizontal="justify" vertical="center"/>
      <protection locked="0"/>
    </xf>
    <xf numFmtId="4" fontId="7" fillId="0" borderId="0" xfId="0" applyNumberFormat="1" applyFont="1" applyFill="1" applyBorder="1" applyAlignment="1" applyProtection="1">
      <alignment horizontal="justify" vertical="center"/>
    </xf>
    <xf numFmtId="0" fontId="21"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184" fontId="16" fillId="0" borderId="0" xfId="0" applyNumberFormat="1" applyFont="1" applyFill="1" applyBorder="1" applyAlignment="1" applyProtection="1">
      <alignment horizontal="right" wrapText="1"/>
      <protection locked="0"/>
    </xf>
    <xf numFmtId="0" fontId="16" fillId="0" borderId="0" xfId="0" applyFont="1" applyFill="1" applyBorder="1" applyAlignment="1">
      <alignment horizontal="justify" vertical="top" wrapText="1"/>
    </xf>
    <xf numFmtId="194" fontId="16" fillId="0" borderId="0" xfId="10" applyNumberFormat="1" applyFont="1" applyFill="1" applyBorder="1" applyAlignment="1" applyProtection="1">
      <alignment horizontal="center" vertical="center"/>
    </xf>
    <xf numFmtId="0" fontId="16" fillId="0" borderId="0" xfId="10" applyFont="1" applyFill="1" applyBorder="1" applyAlignment="1" applyProtection="1">
      <alignment vertical="center"/>
    </xf>
    <xf numFmtId="0" fontId="14" fillId="0" borderId="0" xfId="0" applyFont="1" applyFill="1" applyProtection="1"/>
    <xf numFmtId="184" fontId="16" fillId="0" borderId="0" xfId="10" applyNumberFormat="1" applyFont="1" applyFill="1" applyBorder="1" applyAlignment="1" applyProtection="1">
      <alignment horizontal="right" vertical="center"/>
      <protection locked="0"/>
    </xf>
    <xf numFmtId="0" fontId="14" fillId="0" borderId="0" xfId="0" applyFont="1" applyFill="1"/>
    <xf numFmtId="0" fontId="16" fillId="0" borderId="0" xfId="10" applyFont="1" applyFill="1" applyBorder="1" applyAlignment="1" applyProtection="1">
      <alignment horizontal="center" vertical="center"/>
    </xf>
    <xf numFmtId="0" fontId="7" fillId="0" borderId="0" xfId="0" applyFont="1" applyFill="1" applyBorder="1" applyAlignment="1" applyProtection="1">
      <alignment horizontal="left" vertical="justify"/>
    </xf>
    <xf numFmtId="0" fontId="11" fillId="0" borderId="34" xfId="0" applyFont="1" applyFill="1" applyBorder="1" applyAlignment="1" applyProtection="1">
      <alignment horizontal="justify" vertical="center"/>
    </xf>
    <xf numFmtId="0" fontId="8" fillId="0" borderId="0" xfId="0" applyFont="1" applyFill="1" applyBorder="1" applyAlignment="1" applyProtection="1">
      <alignment horizontal="justify" vertical="center"/>
    </xf>
    <xf numFmtId="0" fontId="11" fillId="0" borderId="45" xfId="0" applyFont="1" applyFill="1" applyBorder="1" applyAlignment="1" applyProtection="1">
      <alignment horizontal="justify" vertical="center"/>
    </xf>
    <xf numFmtId="4" fontId="106" fillId="0" borderId="1" xfId="0" applyNumberFormat="1" applyFont="1" applyFill="1" applyBorder="1" applyAlignment="1">
      <alignment horizontal="center"/>
    </xf>
    <xf numFmtId="4" fontId="11" fillId="0" borderId="36" xfId="0" applyNumberFormat="1" applyFont="1" applyFill="1" applyBorder="1" applyAlignment="1" applyProtection="1">
      <alignment horizontal="center"/>
    </xf>
    <xf numFmtId="0" fontId="11" fillId="0" borderId="45" xfId="0" applyFont="1" applyFill="1" applyBorder="1" applyAlignment="1" applyProtection="1">
      <alignment horizontal="left" vertical="justify"/>
    </xf>
    <xf numFmtId="4" fontId="11" fillId="0" borderId="1" xfId="0" applyNumberFormat="1" applyFont="1" applyFill="1" applyBorder="1" applyAlignment="1">
      <alignment horizontal="center"/>
    </xf>
    <xf numFmtId="0" fontId="11" fillId="0" borderId="0" xfId="0" applyFont="1" applyFill="1" applyAlignment="1" applyProtection="1">
      <alignment horizontal="justify" vertical="center"/>
    </xf>
    <xf numFmtId="0" fontId="7" fillId="0" borderId="0" xfId="0" applyFont="1" applyFill="1" applyBorder="1" applyAlignment="1">
      <alignment horizontal="right" vertical="center"/>
    </xf>
    <xf numFmtId="0" fontId="11" fillId="0" borderId="0" xfId="0" applyFont="1" applyFill="1" applyBorder="1" applyAlignment="1" applyProtection="1">
      <alignment horizontal="left" vertical="center"/>
    </xf>
    <xf numFmtId="4" fontId="11" fillId="0" borderId="0" xfId="0" applyNumberFormat="1" applyFont="1" applyFill="1" applyAlignment="1" applyProtection="1">
      <alignment horizontal="center"/>
    </xf>
    <xf numFmtId="0" fontId="11" fillId="0" borderId="0" xfId="0" applyFont="1" applyFill="1" applyBorder="1" applyProtection="1"/>
    <xf numFmtId="0" fontId="11" fillId="0" borderId="0" xfId="0" applyFont="1" applyFill="1" applyAlignment="1" applyProtection="1">
      <alignment horizontal="center"/>
    </xf>
    <xf numFmtId="0" fontId="11" fillId="0" borderId="0" xfId="0" applyFont="1" applyFill="1" applyProtection="1"/>
    <xf numFmtId="4" fontId="11" fillId="0" borderId="0" xfId="0" applyNumberFormat="1" applyFont="1" applyFill="1" applyAlignment="1">
      <alignment horizontal="center"/>
    </xf>
    <xf numFmtId="4" fontId="114" fillId="0" borderId="0" xfId="0" applyNumberFormat="1" applyFont="1" applyFill="1" applyAlignment="1" applyProtection="1">
      <alignment horizontal="right" wrapText="1"/>
    </xf>
    <xf numFmtId="4" fontId="15" fillId="0" borderId="0" xfId="0" applyNumberFormat="1" applyFont="1" applyFill="1" applyAlignment="1">
      <alignment horizontal="right" vertical="top" wrapText="1"/>
    </xf>
    <xf numFmtId="0" fontId="27" fillId="0" borderId="0" xfId="0" applyFont="1" applyFill="1" applyAlignment="1" applyProtection="1">
      <alignment vertical="top" wrapText="1"/>
    </xf>
    <xf numFmtId="0" fontId="27" fillId="0" borderId="0" xfId="0" applyFont="1" applyFill="1" applyAlignment="1">
      <alignment vertical="top" wrapText="1"/>
    </xf>
    <xf numFmtId="0" fontId="28" fillId="0" borderId="0" xfId="0" applyFont="1" applyFill="1" applyAlignment="1" applyProtection="1">
      <alignment wrapText="1"/>
    </xf>
    <xf numFmtId="4" fontId="121" fillId="0" borderId="0" xfId="0" applyNumberFormat="1" applyFont="1" applyFill="1" applyAlignment="1" applyProtection="1">
      <alignment wrapText="1"/>
    </xf>
    <xf numFmtId="4" fontId="28" fillId="0" borderId="0" xfId="0" applyNumberFormat="1" applyFont="1" applyFill="1" applyAlignment="1">
      <alignment wrapText="1"/>
    </xf>
    <xf numFmtId="4" fontId="114" fillId="0" borderId="0" xfId="0" applyNumberFormat="1" applyFont="1" applyFill="1" applyAlignment="1" applyProtection="1">
      <alignment horizontal="left" vertical="top" wrapText="1"/>
    </xf>
    <xf numFmtId="4" fontId="15" fillId="0" borderId="0" xfId="0" applyNumberFormat="1" applyFont="1" applyFill="1" applyAlignment="1">
      <alignment horizontal="left" vertical="top" wrapText="1"/>
    </xf>
    <xf numFmtId="4" fontId="15" fillId="0" borderId="0" xfId="0" applyNumberFormat="1" applyFont="1" applyFill="1" applyAlignment="1" applyProtection="1">
      <alignment horizontal="left" vertical="top" wrapText="1"/>
    </xf>
    <xf numFmtId="4" fontId="114" fillId="0" borderId="0" xfId="0" applyNumberFormat="1" applyFont="1" applyFill="1" applyAlignment="1" applyProtection="1">
      <alignment vertical="top" wrapText="1"/>
    </xf>
    <xf numFmtId="4" fontId="15" fillId="0" borderId="0" xfId="0" applyNumberFormat="1" applyFont="1" applyFill="1" applyAlignment="1">
      <alignment vertical="top" wrapText="1"/>
    </xf>
    <xf numFmtId="4" fontId="15" fillId="0" borderId="0" xfId="0" applyNumberFormat="1" applyFont="1" applyFill="1" applyAlignment="1" applyProtection="1">
      <alignment wrapText="1"/>
    </xf>
    <xf numFmtId="0" fontId="27" fillId="0" borderId="25" xfId="0" applyFont="1" applyFill="1" applyBorder="1" applyAlignment="1" applyProtection="1">
      <alignment horizontal="left" vertical="top" wrapText="1"/>
    </xf>
    <xf numFmtId="195" fontId="27" fillId="0" borderId="3" xfId="0" applyNumberFormat="1" applyFont="1" applyFill="1" applyBorder="1" applyAlignment="1" applyProtection="1">
      <alignment vertical="top" wrapText="1"/>
    </xf>
    <xf numFmtId="4" fontId="27" fillId="0" borderId="3" xfId="0" applyNumberFormat="1" applyFont="1" applyFill="1" applyBorder="1" applyAlignment="1">
      <alignment horizontal="right" vertical="top" wrapText="1"/>
    </xf>
    <xf numFmtId="4" fontId="15" fillId="0" borderId="26" xfId="0" applyNumberFormat="1" applyFont="1" applyFill="1" applyBorder="1" applyAlignment="1" applyProtection="1">
      <alignment horizontal="right" wrapText="1"/>
    </xf>
    <xf numFmtId="0" fontId="113" fillId="0" borderId="0" xfId="0" applyFont="1" applyFill="1" applyBorder="1" applyAlignment="1" applyProtection="1">
      <alignment horizontal="left" vertical="top" wrapText="1"/>
    </xf>
    <xf numFmtId="0" fontId="113" fillId="0" borderId="0" xfId="0" applyFont="1" applyFill="1" applyBorder="1" applyAlignment="1" applyProtection="1">
      <alignment horizontal="center" wrapText="1"/>
    </xf>
    <xf numFmtId="4" fontId="27" fillId="0" borderId="0" xfId="0" applyNumberFormat="1" applyFont="1" applyFill="1" applyAlignment="1">
      <alignment horizontal="right" vertical="top" wrapText="1"/>
    </xf>
    <xf numFmtId="4" fontId="27" fillId="0" borderId="0" xfId="0" applyNumberFormat="1" applyFont="1" applyFill="1" applyAlignment="1">
      <alignment horizontal="right" wrapText="1"/>
    </xf>
    <xf numFmtId="0" fontId="31" fillId="0" borderId="0" xfId="0" applyFont="1" applyFill="1" applyAlignment="1">
      <alignment vertical="top" wrapText="1"/>
    </xf>
    <xf numFmtId="0" fontId="27" fillId="0" borderId="36" xfId="0" applyFont="1" applyFill="1" applyBorder="1" applyAlignment="1" applyProtection="1">
      <alignment horizontal="center" vertical="top" wrapText="1"/>
    </xf>
    <xf numFmtId="0" fontId="27" fillId="0" borderId="26" xfId="0" applyFont="1" applyFill="1" applyBorder="1" applyAlignment="1" applyProtection="1">
      <alignment horizontal="justify" vertical="top" wrapText="1"/>
    </xf>
    <xf numFmtId="0" fontId="27" fillId="0" borderId="0" xfId="0" applyFont="1" applyFill="1" applyAlignment="1" applyProtection="1">
      <alignment horizontal="center" wrapText="1"/>
    </xf>
    <xf numFmtId="4" fontId="29" fillId="0" borderId="0" xfId="0" applyNumberFormat="1" applyFont="1" applyFill="1" applyAlignment="1" applyProtection="1">
      <alignment horizontal="right" wrapText="1"/>
    </xf>
    <xf numFmtId="0" fontId="31" fillId="0" borderId="0" xfId="0" applyFont="1" applyFill="1" applyAlignment="1">
      <alignment horizontal="left" vertical="top" wrapText="1"/>
    </xf>
    <xf numFmtId="0" fontId="27" fillId="0" borderId="11" xfId="0" applyFont="1" applyFill="1" applyBorder="1" applyAlignment="1" applyProtection="1">
      <alignment horizontal="justify" vertical="top" wrapText="1"/>
    </xf>
    <xf numFmtId="0" fontId="15" fillId="0" borderId="0" xfId="0" applyFont="1" applyFill="1" applyAlignment="1" applyProtection="1">
      <alignment horizontal="left" vertical="distributed"/>
    </xf>
    <xf numFmtId="4" fontId="32" fillId="0" borderId="0" xfId="0" applyNumberFormat="1" applyFont="1" applyFill="1" applyAlignment="1" applyProtection="1">
      <alignment vertical="top" wrapText="1"/>
    </xf>
    <xf numFmtId="4" fontId="27" fillId="0" borderId="0" xfId="0" applyNumberFormat="1" applyFont="1" applyFill="1" applyAlignment="1" applyProtection="1">
      <alignment vertical="top" wrapText="1"/>
      <protection locked="0"/>
    </xf>
    <xf numFmtId="0" fontId="33" fillId="0" borderId="0" xfId="0" applyFont="1" applyFill="1" applyAlignment="1">
      <alignment vertical="top" wrapText="1"/>
    </xf>
    <xf numFmtId="0" fontId="31" fillId="0" borderId="0" xfId="0" applyFont="1" applyFill="1" applyBorder="1" applyAlignment="1">
      <alignment vertical="top" wrapText="1"/>
    </xf>
    <xf numFmtId="0" fontId="15" fillId="0" borderId="0" xfId="0" applyFont="1" applyFill="1" applyAlignment="1" applyProtection="1">
      <alignment horizontal="center" vertical="top"/>
    </xf>
    <xf numFmtId="0" fontId="34" fillId="0" borderId="0" xfId="0" applyFont="1" applyFill="1" applyAlignment="1" applyProtection="1">
      <alignment horizontal="center"/>
      <protection locked="0"/>
    </xf>
    <xf numFmtId="0" fontId="34" fillId="0" borderId="0" xfId="0" applyFont="1" applyFill="1" applyAlignment="1">
      <alignment horizontal="center"/>
    </xf>
    <xf numFmtId="4" fontId="113" fillId="0" borderId="0" xfId="0" applyNumberFormat="1" applyFont="1" applyFill="1" applyAlignment="1" applyProtection="1">
      <alignment horizontal="center"/>
    </xf>
    <xf numFmtId="4" fontId="34" fillId="0" borderId="0" xfId="0" applyNumberFormat="1" applyFont="1" applyFill="1" applyAlignment="1" applyProtection="1">
      <alignment horizontal="center" vertical="center"/>
      <protection locked="0"/>
    </xf>
    <xf numFmtId="4" fontId="34" fillId="0" borderId="0" xfId="0" applyNumberFormat="1" applyFont="1" applyFill="1" applyAlignment="1" applyProtection="1">
      <alignment horizontal="center"/>
    </xf>
    <xf numFmtId="4" fontId="27" fillId="0" borderId="11" xfId="0" applyNumberFormat="1" applyFont="1" applyFill="1" applyBorder="1" applyAlignment="1" applyProtection="1">
      <alignment horizontal="right" wrapText="1"/>
    </xf>
    <xf numFmtId="4" fontId="15" fillId="0" borderId="7" xfId="0" applyNumberFormat="1" applyFont="1" applyFill="1" applyBorder="1" applyAlignment="1" applyProtection="1">
      <alignment horizontal="right" vertical="top" wrapText="1"/>
      <protection locked="0"/>
    </xf>
    <xf numFmtId="0" fontId="30" fillId="0" borderId="0" xfId="0" applyFont="1" applyFill="1" applyBorder="1" applyAlignment="1">
      <alignment vertical="top" wrapText="1"/>
    </xf>
    <xf numFmtId="4" fontId="15" fillId="0" borderId="0" xfId="0" applyNumberFormat="1" applyFont="1" applyFill="1" applyBorder="1" applyAlignment="1" applyProtection="1">
      <alignment horizontal="right" vertical="top" wrapText="1"/>
      <protection locked="0"/>
    </xf>
    <xf numFmtId="0" fontId="26" fillId="0" borderId="0" xfId="0" applyFont="1" applyFill="1" applyBorder="1" applyAlignment="1">
      <alignment vertical="top" wrapText="1"/>
    </xf>
    <xf numFmtId="4" fontId="29" fillId="0" borderId="0" xfId="0" applyNumberFormat="1" applyFont="1" applyFill="1" applyBorder="1" applyAlignment="1">
      <alignment horizontal="right" wrapText="1"/>
    </xf>
    <xf numFmtId="0" fontId="35" fillId="0" borderId="0" xfId="0" applyFont="1" applyFill="1" applyAlignment="1" applyProtection="1">
      <alignment horizontal="justify" vertical="top" wrapText="1"/>
    </xf>
    <xf numFmtId="0" fontId="36" fillId="0" borderId="0" xfId="0" applyFont="1" applyFill="1" applyAlignment="1" applyProtection="1">
      <alignment vertical="justify"/>
    </xf>
    <xf numFmtId="4" fontId="15" fillId="0" borderId="0" xfId="0" applyNumberFormat="1" applyFont="1" applyFill="1" applyAlignment="1" applyProtection="1">
      <alignment vertical="top" wrapText="1"/>
      <protection locked="0"/>
    </xf>
    <xf numFmtId="0" fontId="30" fillId="0" borderId="0" xfId="0" applyFont="1" applyFill="1" applyAlignment="1" applyProtection="1">
      <alignment vertical="top" wrapText="1"/>
    </xf>
    <xf numFmtId="4" fontId="15" fillId="0" borderId="0" xfId="20" applyNumberFormat="1" applyFill="1" applyProtection="1"/>
    <xf numFmtId="0" fontId="35" fillId="0" borderId="0" xfId="0" applyFont="1" applyFill="1" applyBorder="1" applyAlignment="1" applyProtection="1">
      <alignment vertical="top" wrapText="1"/>
    </xf>
    <xf numFmtId="0" fontId="29" fillId="0" borderId="0" xfId="0" applyFont="1" applyFill="1" applyAlignment="1" applyProtection="1">
      <alignment horizontal="left" vertical="top" wrapText="1"/>
    </xf>
    <xf numFmtId="0" fontId="27" fillId="0" borderId="11" xfId="0" applyFont="1" applyFill="1" applyBorder="1" applyAlignment="1" applyProtection="1">
      <alignment horizontal="left" vertical="top" wrapText="1"/>
    </xf>
    <xf numFmtId="4" fontId="32" fillId="0" borderId="0" xfId="0" applyNumberFormat="1" applyFont="1" applyFill="1" applyBorder="1" applyAlignment="1">
      <alignment horizontal="right" wrapText="1"/>
    </xf>
    <xf numFmtId="0" fontId="29" fillId="0" borderId="0" xfId="0" applyFont="1" applyFill="1" applyBorder="1" applyAlignment="1">
      <alignment vertical="top" wrapText="1"/>
    </xf>
    <xf numFmtId="0" fontId="29" fillId="0" borderId="0" xfId="0" applyFont="1" applyFill="1" applyAlignment="1">
      <alignment vertical="top" wrapText="1"/>
    </xf>
    <xf numFmtId="4" fontId="15" fillId="0" borderId="0" xfId="0" applyNumberFormat="1" applyFont="1" applyFill="1" applyAlignment="1" applyProtection="1">
      <alignment horizontal="right" vertical="top" wrapText="1"/>
    </xf>
    <xf numFmtId="0" fontId="15" fillId="0" borderId="0" xfId="0" applyFont="1" applyFill="1" applyAlignment="1" applyProtection="1">
      <alignment vertical="justify"/>
    </xf>
    <xf numFmtId="0" fontId="35" fillId="0" borderId="0" xfId="0" applyFont="1" applyFill="1" applyAlignment="1" applyProtection="1">
      <alignment vertical="justify"/>
    </xf>
    <xf numFmtId="4" fontId="15" fillId="0" borderId="0" xfId="0" applyNumberFormat="1" applyFont="1" applyFill="1" applyAlignment="1" applyProtection="1">
      <alignment horizontal="right" vertical="top"/>
      <protection locked="0"/>
    </xf>
    <xf numFmtId="0" fontId="15" fillId="0" borderId="0" xfId="0" applyFont="1" applyFill="1" applyAlignment="1" applyProtection="1">
      <alignment horizontal="justify" vertical="justify"/>
    </xf>
    <xf numFmtId="0" fontId="30" fillId="0" borderId="0" xfId="0" applyFont="1" applyFill="1" applyAlignment="1">
      <alignment vertical="top"/>
    </xf>
    <xf numFmtId="4" fontId="29" fillId="0" borderId="0" xfId="0" applyNumberFormat="1" applyFont="1" applyFill="1" applyAlignment="1" applyProtection="1">
      <alignment horizontal="right"/>
    </xf>
    <xf numFmtId="0" fontId="15" fillId="0" borderId="0" xfId="0" applyFont="1" applyFill="1" applyAlignment="1" applyProtection="1">
      <alignment vertical="distributed"/>
    </xf>
    <xf numFmtId="0" fontId="30" fillId="0" borderId="0" xfId="0" applyFont="1" applyFill="1" applyAlignment="1" applyProtection="1">
      <alignment vertical="top"/>
    </xf>
    <xf numFmtId="4" fontId="123" fillId="0" borderId="0" xfId="0" applyNumberFormat="1" applyFont="1" applyFill="1" applyAlignment="1" applyProtection="1">
      <alignment vertical="top"/>
    </xf>
    <xf numFmtId="0" fontId="38" fillId="0" borderId="0" xfId="0" applyFont="1" applyFill="1" applyAlignment="1" applyProtection="1">
      <alignment horizontal="center" wrapText="1"/>
    </xf>
    <xf numFmtId="0" fontId="38" fillId="0" borderId="0" xfId="0" applyFont="1" applyFill="1" applyAlignment="1" applyProtection="1">
      <alignment horizontal="center"/>
    </xf>
    <xf numFmtId="4" fontId="123" fillId="0" borderId="0" xfId="0" applyNumberFormat="1" applyFont="1" applyFill="1" applyAlignment="1" applyProtection="1">
      <alignment vertical="top" wrapText="1"/>
    </xf>
    <xf numFmtId="0" fontId="35" fillId="0" borderId="0" xfId="0" applyFont="1" applyFill="1" applyBorder="1" applyAlignment="1" applyProtection="1">
      <alignment horizontal="center" wrapText="1"/>
    </xf>
    <xf numFmtId="4" fontId="124" fillId="0" borderId="0" xfId="0" applyNumberFormat="1" applyFont="1" applyFill="1" applyBorder="1" applyAlignment="1" applyProtection="1">
      <alignment horizontal="right" wrapText="1"/>
    </xf>
    <xf numFmtId="4" fontId="35" fillId="0" borderId="0" xfId="0" applyNumberFormat="1" applyFont="1" applyFill="1" applyBorder="1" applyAlignment="1" applyProtection="1">
      <alignment horizontal="right" wrapText="1"/>
      <protection locked="0"/>
    </xf>
    <xf numFmtId="4" fontId="35" fillId="0" borderId="0" xfId="0" applyNumberFormat="1" applyFont="1" applyFill="1" applyAlignment="1" applyProtection="1">
      <alignment horizontal="right" wrapText="1"/>
    </xf>
    <xf numFmtId="0" fontId="32" fillId="0" borderId="0" xfId="0" applyFont="1" applyFill="1" applyBorder="1" applyAlignment="1" applyProtection="1">
      <alignment horizontal="center" wrapText="1"/>
    </xf>
    <xf numFmtId="0" fontId="29" fillId="0" borderId="0" xfId="0" applyFont="1" applyFill="1" applyAlignment="1" applyProtection="1">
      <alignment horizontal="center"/>
    </xf>
    <xf numFmtId="0" fontId="29" fillId="0" borderId="0" xfId="0" applyFont="1" applyFill="1" applyAlignment="1" applyProtection="1">
      <alignment horizontal="justify" vertical="top" wrapText="1"/>
    </xf>
    <xf numFmtId="0" fontId="26" fillId="0" borderId="0" xfId="0" applyFont="1" applyFill="1" applyAlignment="1" applyProtection="1">
      <alignment vertical="top" wrapText="1"/>
    </xf>
    <xf numFmtId="4" fontId="15" fillId="0" borderId="2" xfId="0" applyNumberFormat="1" applyFont="1" applyFill="1" applyBorder="1" applyAlignment="1" applyProtection="1">
      <alignment horizontal="right" vertical="top" wrapText="1"/>
      <protection locked="0"/>
    </xf>
    <xf numFmtId="0" fontId="26" fillId="0" borderId="0" xfId="0" applyFont="1" applyFill="1" applyBorder="1" applyAlignment="1">
      <alignment vertical="top"/>
    </xf>
    <xf numFmtId="0" fontId="26" fillId="0" borderId="0" xfId="0" applyFont="1" applyFill="1" applyAlignment="1">
      <alignment vertical="top"/>
    </xf>
    <xf numFmtId="4" fontId="27" fillId="0" borderId="0" xfId="0" applyNumberFormat="1" applyFont="1" applyFill="1" applyBorder="1" applyAlignment="1" applyProtection="1">
      <alignment horizontal="right" wrapText="1"/>
    </xf>
    <xf numFmtId="0" fontId="39" fillId="0" borderId="0" xfId="0" applyFont="1" applyFill="1" applyBorder="1" applyAlignment="1">
      <alignment vertical="top" wrapText="1"/>
    </xf>
    <xf numFmtId="0" fontId="39" fillId="0" borderId="0" xfId="0" applyFont="1" applyFill="1" applyAlignment="1">
      <alignment vertical="top" wrapText="1"/>
    </xf>
    <xf numFmtId="0" fontId="40" fillId="0" borderId="0" xfId="0" applyFont="1" applyFill="1" applyBorder="1" applyAlignment="1">
      <alignment horizontal="center"/>
    </xf>
    <xf numFmtId="4" fontId="40" fillId="0" borderId="0" xfId="0" applyNumberFormat="1" applyFont="1" applyFill="1" applyBorder="1"/>
    <xf numFmtId="0" fontId="40" fillId="0" borderId="0" xfId="0" applyFont="1" applyFill="1" applyBorder="1"/>
    <xf numFmtId="0" fontId="40" fillId="0" borderId="0" xfId="0" applyFont="1" applyFill="1"/>
    <xf numFmtId="0" fontId="29" fillId="0" borderId="0" xfId="0" applyFont="1" applyFill="1" applyBorder="1" applyAlignment="1">
      <alignment horizontal="center"/>
    </xf>
    <xf numFmtId="4" fontId="29" fillId="0" borderId="0" xfId="0" applyNumberFormat="1" applyFont="1" applyFill="1" applyBorder="1"/>
    <xf numFmtId="0" fontId="29" fillId="0" borderId="0" xfId="0" applyFont="1" applyFill="1" applyBorder="1"/>
    <xf numFmtId="0" fontId="29" fillId="0" borderId="0" xfId="0" applyFont="1" applyFill="1"/>
    <xf numFmtId="4" fontId="119" fillId="0" borderId="0" xfId="0" applyNumberFormat="1" applyFont="1" applyFill="1" applyAlignment="1" applyProtection="1">
      <alignment horizontal="right" wrapText="1"/>
      <protection locked="0"/>
    </xf>
    <xf numFmtId="4" fontId="29" fillId="0" borderId="0" xfId="0" applyNumberFormat="1" applyFont="1" applyFill="1" applyAlignment="1" applyProtection="1">
      <alignment horizontal="right" vertical="top" wrapText="1"/>
    </xf>
    <xf numFmtId="0" fontId="30" fillId="0" borderId="0" xfId="0" applyFont="1" applyFill="1" applyAlignment="1" applyProtection="1">
      <alignment vertical="top" wrapText="1"/>
      <protection locked="0"/>
    </xf>
    <xf numFmtId="0" fontId="119" fillId="0" borderId="0" xfId="0" applyFont="1" applyFill="1" applyAlignment="1" applyProtection="1">
      <alignment horizontal="left" vertical="top" wrapText="1"/>
    </xf>
    <xf numFmtId="0" fontId="15" fillId="0" borderId="0" xfId="0" applyFont="1" applyFill="1" applyAlignment="1" applyProtection="1">
      <alignment horizontal="justify"/>
    </xf>
    <xf numFmtId="0" fontId="15" fillId="0" borderId="0" xfId="0" applyNumberFormat="1" applyFont="1" applyFill="1" applyAlignment="1" applyProtection="1">
      <alignment vertical="justify" wrapText="1"/>
    </xf>
    <xf numFmtId="0" fontId="15" fillId="0" borderId="0" xfId="0" applyFont="1" applyFill="1" applyAlignment="1" applyProtection="1">
      <alignment vertical="justify" wrapText="1"/>
    </xf>
    <xf numFmtId="0" fontId="43" fillId="0" borderId="0" xfId="0" applyFont="1" applyFill="1" applyAlignment="1">
      <alignment vertical="top"/>
    </xf>
    <xf numFmtId="0" fontId="44" fillId="0" borderId="0" xfId="0" applyFont="1" applyFill="1" applyAlignment="1">
      <alignment vertical="top"/>
    </xf>
    <xf numFmtId="0" fontId="15" fillId="0" borderId="0" xfId="0" applyFont="1" applyFill="1" applyAlignment="1" applyProtection="1">
      <alignment vertical="top"/>
    </xf>
    <xf numFmtId="4" fontId="15" fillId="0" borderId="0" xfId="0" applyNumberFormat="1" applyFont="1" applyFill="1" applyAlignment="1" applyProtection="1">
      <alignment vertical="top"/>
      <protection locked="0"/>
    </xf>
    <xf numFmtId="0" fontId="15" fillId="0" borderId="0" xfId="14" applyFont="1" applyFill="1" applyAlignment="1" applyProtection="1">
      <alignment vertical="top" wrapText="1"/>
    </xf>
    <xf numFmtId="4" fontId="119" fillId="0" borderId="0" xfId="0" applyNumberFormat="1" applyFont="1" applyFill="1" applyAlignment="1" applyProtection="1">
      <alignment horizontal="right"/>
      <protection locked="0"/>
    </xf>
    <xf numFmtId="0" fontId="22" fillId="0" borderId="0" xfId="0" applyFont="1" applyFill="1" applyAlignment="1" applyProtection="1">
      <alignment vertical="top"/>
      <protection locked="0"/>
    </xf>
    <xf numFmtId="0" fontId="22" fillId="0" borderId="0" xfId="0" applyFont="1" applyFill="1" applyAlignment="1">
      <alignment vertical="top"/>
    </xf>
    <xf numFmtId="0" fontId="15" fillId="0" borderId="0" xfId="14" applyFont="1" applyFill="1" applyAlignment="1" applyProtection="1">
      <alignment horizontal="left" vertical="top" wrapText="1"/>
    </xf>
    <xf numFmtId="0" fontId="43" fillId="0" borderId="4" xfId="0" applyFont="1" applyFill="1" applyBorder="1" applyAlignment="1">
      <alignment vertical="top"/>
    </xf>
    <xf numFmtId="0" fontId="43" fillId="0" borderId="5" xfId="0" applyFont="1" applyFill="1" applyBorder="1" applyAlignment="1">
      <alignment vertical="top"/>
    </xf>
    <xf numFmtId="0" fontId="43" fillId="0" borderId="6" xfId="0" applyFont="1" applyFill="1" applyBorder="1" applyAlignment="1">
      <alignment vertical="top"/>
    </xf>
    <xf numFmtId="0" fontId="45" fillId="0" borderId="0" xfId="0" applyFont="1" applyFill="1" applyAlignment="1" applyProtection="1">
      <alignment vertical="top" wrapText="1"/>
    </xf>
    <xf numFmtId="0" fontId="15" fillId="0" borderId="0" xfId="0" applyFont="1" applyFill="1" applyBorder="1" applyAlignment="1" applyProtection="1">
      <alignment horizontal="left" vertical="distributed"/>
    </xf>
    <xf numFmtId="186" fontId="15" fillId="0" borderId="0" xfId="7" applyFont="1" applyFill="1" applyAlignment="1" applyProtection="1">
      <alignment horizontal="left" vertical="distributed"/>
    </xf>
    <xf numFmtId="0" fontId="15" fillId="0" borderId="0" xfId="0" applyNumberFormat="1" applyFont="1" applyFill="1" applyAlignment="1" applyProtection="1">
      <alignment vertical="distributed"/>
    </xf>
    <xf numFmtId="0" fontId="29" fillId="0" borderId="0" xfId="0" applyFont="1" applyFill="1" applyAlignment="1" applyProtection="1">
      <alignment horizontal="center" vertical="top" wrapText="1"/>
    </xf>
    <xf numFmtId="4" fontId="113" fillId="0" borderId="0" xfId="0" applyNumberFormat="1" applyFont="1" applyFill="1" applyAlignment="1" applyProtection="1">
      <alignment horizontal="right" vertical="top" wrapText="1"/>
    </xf>
    <xf numFmtId="0" fontId="39" fillId="0" borderId="0" xfId="0" applyFont="1" applyFill="1" applyAlignment="1" applyProtection="1">
      <alignment vertical="top" wrapText="1"/>
    </xf>
    <xf numFmtId="4" fontId="48" fillId="0" borderId="0" xfId="0" applyNumberFormat="1" applyFont="1" applyFill="1" applyBorder="1" applyAlignment="1">
      <alignment horizontal="right" wrapText="1"/>
    </xf>
    <xf numFmtId="0" fontId="15" fillId="0" borderId="0" xfId="0" applyFont="1" applyFill="1" applyAlignment="1" applyProtection="1">
      <alignment horizontal="center" vertical="top" wrapText="1"/>
    </xf>
    <xf numFmtId="4" fontId="15" fillId="0" borderId="0" xfId="0" applyNumberFormat="1" applyFont="1" applyFill="1" applyAlignment="1" applyProtection="1">
      <alignment vertical="top" wrapText="1"/>
    </xf>
    <xf numFmtId="0" fontId="34" fillId="0" borderId="0" xfId="0" applyFont="1" applyFill="1" applyAlignment="1" applyProtection="1">
      <alignment horizontal="left" vertical="top" wrapText="1"/>
    </xf>
    <xf numFmtId="0" fontId="119" fillId="0" borderId="0" xfId="0" applyFont="1" applyFill="1" applyAlignment="1" applyProtection="1">
      <alignment horizontal="center" wrapText="1"/>
    </xf>
    <xf numFmtId="0" fontId="119" fillId="0" borderId="0" xfId="0" applyFont="1" applyFill="1" applyBorder="1" applyAlignment="1" applyProtection="1">
      <alignment horizontal="left" vertical="top" wrapText="1"/>
    </xf>
    <xf numFmtId="0" fontId="126" fillId="0" borderId="0" xfId="0" applyFont="1" applyFill="1" applyBorder="1" applyAlignment="1" applyProtection="1">
      <alignment horizontal="justify" vertical="top" wrapText="1"/>
    </xf>
    <xf numFmtId="4" fontId="29" fillId="0" borderId="0" xfId="0" applyNumberFormat="1" applyFont="1" applyFill="1" applyAlignment="1" applyProtection="1">
      <alignment vertical="top"/>
      <protection locked="0"/>
    </xf>
    <xf numFmtId="4" fontId="29" fillId="0" borderId="0" xfId="0" applyNumberFormat="1" applyFont="1" applyFill="1" applyAlignment="1" applyProtection="1">
      <alignment vertical="top"/>
    </xf>
    <xf numFmtId="0" fontId="29" fillId="0" borderId="0" xfId="0" applyFont="1" applyFill="1" applyAlignment="1" applyProtection="1">
      <alignment vertical="top"/>
      <protection locked="0"/>
    </xf>
    <xf numFmtId="0" fontId="41" fillId="0" borderId="0" xfId="0" applyFont="1" applyFill="1" applyAlignment="1" applyProtection="1">
      <alignment vertical="top"/>
      <protection locked="0"/>
    </xf>
    <xf numFmtId="4" fontId="15" fillId="0" borderId="0" xfId="0" applyNumberFormat="1" applyFont="1" applyFill="1" applyBorder="1" applyAlignment="1" applyProtection="1">
      <alignment horizontal="right" vertical="top" wrapText="1"/>
    </xf>
    <xf numFmtId="0" fontId="26" fillId="0" borderId="0" xfId="0" applyFont="1" applyFill="1" applyBorder="1" applyAlignment="1" applyProtection="1">
      <alignment vertical="top" wrapText="1"/>
      <protection locked="0"/>
    </xf>
    <xf numFmtId="0" fontId="119" fillId="0" borderId="0" xfId="0" applyFont="1" applyFill="1" applyAlignment="1" applyProtection="1">
      <alignment vertical="top" wrapText="1"/>
    </xf>
    <xf numFmtId="0" fontId="50" fillId="0" borderId="0" xfId="0" applyFont="1" applyFill="1" applyAlignment="1">
      <alignment horizontal="right" vertical="top" wrapText="1"/>
    </xf>
    <xf numFmtId="0" fontId="15" fillId="0" borderId="0" xfId="0" applyFont="1" applyFill="1" applyAlignment="1" applyProtection="1">
      <alignment horizontal="right" vertical="top" wrapText="1"/>
    </xf>
    <xf numFmtId="0" fontId="36" fillId="0" borderId="0" xfId="0" applyFont="1" applyFill="1" applyAlignment="1" applyProtection="1">
      <alignment vertical="top" wrapText="1"/>
    </xf>
    <xf numFmtId="0" fontId="36" fillId="0" borderId="0" xfId="0" applyFont="1" applyFill="1" applyAlignment="1" applyProtection="1">
      <alignment horizontal="left" vertical="top" wrapText="1"/>
    </xf>
    <xf numFmtId="0" fontId="22" fillId="0" borderId="0" xfId="0" applyFont="1" applyFill="1" applyAlignment="1" applyProtection="1">
      <alignment horizontal="left" vertical="top" wrapText="1"/>
    </xf>
    <xf numFmtId="0" fontId="127" fillId="0" borderId="0" xfId="0" applyFont="1" applyFill="1" applyAlignment="1" applyProtection="1">
      <alignment horizontal="left" vertical="top" wrapText="1"/>
    </xf>
    <xf numFmtId="186" fontId="15" fillId="0" borderId="0" xfId="7" applyFont="1" applyFill="1" applyAlignment="1" applyProtection="1">
      <alignment horizontal="center" wrapText="1"/>
    </xf>
    <xf numFmtId="4" fontId="15" fillId="0" borderId="0" xfId="7" applyNumberFormat="1" applyFont="1" applyFill="1" applyAlignment="1" applyProtection="1">
      <alignment horizontal="right" wrapText="1"/>
    </xf>
    <xf numFmtId="4" fontId="15" fillId="0" borderId="0" xfId="7" applyNumberFormat="1" applyFont="1" applyFill="1" applyAlignment="1" applyProtection="1">
      <alignment horizontal="right" wrapText="1"/>
      <protection locked="0"/>
    </xf>
    <xf numFmtId="4" fontId="15" fillId="0" borderId="0" xfId="7" applyNumberFormat="1" applyFont="1" applyFill="1" applyAlignment="1" applyProtection="1">
      <alignment horizontal="right" vertical="top" wrapText="1"/>
      <protection locked="0"/>
    </xf>
    <xf numFmtId="186" fontId="26" fillId="0" borderId="0" xfId="7" applyFont="1" applyFill="1" applyAlignment="1">
      <alignment vertical="top" wrapText="1"/>
    </xf>
    <xf numFmtId="186" fontId="114" fillId="0" borderId="0" xfId="7" applyFont="1" applyFill="1" applyAlignment="1" applyProtection="1">
      <alignment horizontal="left" vertical="top" wrapText="1"/>
    </xf>
    <xf numFmtId="186" fontId="114" fillId="0" borderId="0" xfId="7" applyFont="1" applyFill="1" applyAlignment="1" applyProtection="1">
      <alignment vertical="top" wrapText="1"/>
    </xf>
    <xf numFmtId="186" fontId="114" fillId="0" borderId="0" xfId="7" applyFont="1" applyFill="1" applyAlignment="1" applyProtection="1">
      <alignment horizontal="center" wrapText="1"/>
    </xf>
    <xf numFmtId="4" fontId="113" fillId="0" borderId="0" xfId="7" applyNumberFormat="1" applyFont="1" applyFill="1" applyAlignment="1" applyProtection="1">
      <alignment horizontal="right" wrapText="1"/>
    </xf>
    <xf numFmtId="4" fontId="114" fillId="0" borderId="0" xfId="7" applyNumberFormat="1" applyFont="1" applyFill="1" applyAlignment="1" applyProtection="1">
      <alignment horizontal="right" vertical="top" wrapText="1"/>
    </xf>
    <xf numFmtId="4" fontId="114" fillId="0" borderId="0" xfId="7" applyNumberFormat="1" applyFont="1" applyFill="1" applyAlignment="1" applyProtection="1">
      <alignment horizontal="right" vertical="top" wrapText="1"/>
      <protection locked="0"/>
    </xf>
    <xf numFmtId="4" fontId="26" fillId="0" borderId="0" xfId="7" applyNumberFormat="1" applyFont="1" applyFill="1" applyAlignment="1" applyProtection="1">
      <alignment vertical="top" wrapText="1"/>
      <protection locked="0"/>
    </xf>
    <xf numFmtId="0" fontId="53" fillId="0" borderId="0" xfId="0" applyFont="1" applyFill="1" applyAlignment="1">
      <alignment vertical="top" wrapText="1"/>
    </xf>
    <xf numFmtId="4" fontId="15" fillId="0" borderId="11" xfId="0" applyNumberFormat="1" applyFont="1" applyFill="1" applyBorder="1" applyAlignment="1" applyProtection="1">
      <alignment horizontal="right" wrapText="1"/>
    </xf>
    <xf numFmtId="4" fontId="27" fillId="0" borderId="13" xfId="0" applyNumberFormat="1" applyFont="1" applyFill="1" applyBorder="1" applyAlignment="1" applyProtection="1">
      <alignment horizontal="right" wrapText="1"/>
    </xf>
    <xf numFmtId="0" fontId="54" fillId="0" borderId="0" xfId="0" applyFont="1" applyFill="1" applyAlignment="1">
      <alignment vertical="top" wrapText="1"/>
    </xf>
    <xf numFmtId="4" fontId="27" fillId="0" borderId="35" xfId="0" applyNumberFormat="1" applyFont="1" applyFill="1" applyBorder="1" applyAlignment="1" applyProtection="1">
      <alignment horizontal="right" wrapText="1"/>
    </xf>
    <xf numFmtId="0" fontId="27" fillId="0" borderId="3" xfId="0" applyFont="1" applyFill="1" applyBorder="1" applyAlignment="1" applyProtection="1">
      <alignment vertical="top" wrapText="1"/>
    </xf>
    <xf numFmtId="0" fontId="15" fillId="0" borderId="26" xfId="0" applyFont="1" applyFill="1" applyBorder="1" applyAlignment="1" applyProtection="1">
      <alignment horizontal="center" wrapText="1"/>
    </xf>
    <xf numFmtId="4" fontId="15" fillId="0" borderId="0" xfId="0" applyNumberFormat="1" applyFont="1" applyFill="1" applyAlignment="1" applyProtection="1">
      <alignment wrapText="1"/>
      <protection locked="0"/>
    </xf>
    <xf numFmtId="0" fontId="27" fillId="0" borderId="11" xfId="0" applyFont="1" applyFill="1" applyBorder="1" applyAlignment="1" applyProtection="1">
      <alignment vertical="top" wrapText="1"/>
    </xf>
    <xf numFmtId="4" fontId="113" fillId="0" borderId="0" xfId="0" applyNumberFormat="1" applyFont="1" applyFill="1" applyAlignment="1" applyProtection="1">
      <alignment vertical="top"/>
    </xf>
    <xf numFmtId="4" fontId="48" fillId="0" borderId="0" xfId="0" applyNumberFormat="1" applyFont="1" applyFill="1" applyAlignment="1">
      <alignment horizontal="right" wrapText="1"/>
    </xf>
    <xf numFmtId="0" fontId="39" fillId="0" borderId="0" xfId="0" applyFont="1" applyFill="1" applyAlignment="1">
      <alignment vertical="top"/>
    </xf>
    <xf numFmtId="0" fontId="39" fillId="0" borderId="0" xfId="0" applyFont="1" applyFill="1" applyAlignment="1">
      <alignment horizontal="left" vertical="top"/>
    </xf>
    <xf numFmtId="4" fontId="113" fillId="0" borderId="0" xfId="0" applyNumberFormat="1" applyFont="1" applyFill="1" applyAlignment="1" applyProtection="1">
      <alignment horizontal="center" wrapText="1"/>
    </xf>
    <xf numFmtId="4" fontId="15" fillId="0" borderId="0" xfId="0" applyNumberFormat="1" applyFont="1" applyFill="1" applyAlignment="1" applyProtection="1">
      <alignment horizontal="center" wrapText="1"/>
    </xf>
    <xf numFmtId="0" fontId="30" fillId="0" borderId="0" xfId="0" applyFont="1" applyFill="1" applyBorder="1" applyAlignment="1">
      <alignment vertical="top"/>
    </xf>
    <xf numFmtId="0" fontId="27" fillId="0" borderId="11" xfId="0" applyFont="1" applyFill="1" applyBorder="1" applyAlignment="1" applyProtection="1">
      <alignment vertical="justify" wrapText="1"/>
    </xf>
    <xf numFmtId="0" fontId="15" fillId="0" borderId="0" xfId="0" applyFont="1" applyFill="1" applyBorder="1" applyAlignment="1">
      <alignment wrapText="1"/>
    </xf>
    <xf numFmtId="0" fontId="29" fillId="0" borderId="0" xfId="0" applyFont="1" applyFill="1" applyBorder="1" applyAlignment="1">
      <alignment wrapText="1"/>
    </xf>
    <xf numFmtId="0" fontId="27" fillId="0" borderId="0" xfId="0" applyFont="1" applyFill="1" applyBorder="1" applyAlignment="1" applyProtection="1">
      <alignment vertical="justify" wrapText="1"/>
    </xf>
    <xf numFmtId="2" fontId="15" fillId="0" borderId="0" xfId="0" applyNumberFormat="1" applyFont="1" applyFill="1" applyAlignment="1" applyProtection="1">
      <alignment horizontal="left" vertical="justify" wrapText="1"/>
    </xf>
    <xf numFmtId="0" fontId="15" fillId="0" borderId="0" xfId="0" applyFont="1" applyFill="1" applyAlignment="1" applyProtection="1">
      <alignment vertical="center"/>
    </xf>
    <xf numFmtId="0" fontId="35" fillId="0" borderId="0" xfId="0" applyFont="1" applyFill="1" applyAlignment="1" applyProtection="1">
      <alignment horizontal="left" vertical="justify"/>
    </xf>
    <xf numFmtId="0" fontId="15" fillId="0" borderId="0" xfId="0" applyFont="1" applyFill="1" applyBorder="1" applyAlignment="1" applyProtection="1">
      <alignment vertical="distributed" wrapText="1"/>
    </xf>
    <xf numFmtId="0" fontId="15" fillId="0" borderId="0" xfId="0" applyFont="1" applyFill="1" applyBorder="1" applyAlignment="1" applyProtection="1">
      <alignment horizontal="left" vertical="distributed" wrapText="1"/>
    </xf>
    <xf numFmtId="0" fontId="15" fillId="0" borderId="0" xfId="0" applyFont="1" applyFill="1" applyBorder="1" applyAlignment="1" applyProtection="1">
      <alignment horizontal="left" vertical="justify" wrapText="1"/>
    </xf>
    <xf numFmtId="0" fontId="27" fillId="0" borderId="0" xfId="0" applyFont="1" applyFill="1" applyBorder="1" applyAlignment="1" applyProtection="1">
      <alignment horizontal="justify" vertical="justify" wrapText="1"/>
    </xf>
    <xf numFmtId="0" fontId="55" fillId="0" borderId="0" xfId="0" applyFont="1" applyFill="1" applyAlignment="1" applyProtection="1">
      <alignment horizontal="left" vertical="justify"/>
    </xf>
    <xf numFmtId="0" fontId="35" fillId="0" borderId="0" xfId="0" applyFont="1" applyFill="1" applyBorder="1" applyAlignment="1" applyProtection="1">
      <alignment vertical="justify" wrapText="1"/>
    </xf>
    <xf numFmtId="0" fontId="128" fillId="0" borderId="0" xfId="0" applyFont="1" applyFill="1" applyBorder="1" applyAlignment="1" applyProtection="1">
      <alignment horizontal="center" wrapText="1"/>
    </xf>
    <xf numFmtId="4" fontId="128" fillId="0" borderId="0" xfId="0" applyNumberFormat="1" applyFont="1" applyFill="1" applyBorder="1" applyAlignment="1" applyProtection="1">
      <alignment horizontal="right" wrapText="1"/>
    </xf>
    <xf numFmtId="2" fontId="15" fillId="0" borderId="0" xfId="0" applyNumberFormat="1" applyFont="1" applyFill="1" applyAlignment="1" applyProtection="1">
      <alignment horizontal="justify" vertical="top" wrapText="1"/>
    </xf>
    <xf numFmtId="2" fontId="15" fillId="0" borderId="0" xfId="0" applyNumberFormat="1" applyFont="1" applyFill="1" applyAlignment="1" applyProtection="1">
      <alignment horizontal="left" vertical="top"/>
    </xf>
    <xf numFmtId="2" fontId="15" fillId="0" borderId="0" xfId="0" applyNumberFormat="1" applyFont="1" applyFill="1" applyAlignment="1" applyProtection="1">
      <alignment horizontal="justify" vertical="top"/>
    </xf>
    <xf numFmtId="2" fontId="15" fillId="0" borderId="0" xfId="0" applyNumberFormat="1" applyFont="1" applyFill="1" applyAlignment="1" applyProtection="1">
      <alignment horizontal="left" vertical="justify"/>
    </xf>
    <xf numFmtId="0" fontId="128" fillId="0" borderId="0" xfId="0" applyFont="1" applyFill="1" applyBorder="1" applyAlignment="1" applyProtection="1">
      <alignment vertical="justify" wrapText="1"/>
    </xf>
    <xf numFmtId="2" fontId="15" fillId="0" borderId="0" xfId="0" applyNumberFormat="1" applyFont="1" applyFill="1" applyAlignment="1" applyProtection="1">
      <alignment horizontal="left" vertical="top" wrapText="1"/>
    </xf>
    <xf numFmtId="0" fontId="29" fillId="0" borderId="0" xfId="0" applyFont="1" applyFill="1" applyBorder="1" applyAlignment="1" applyProtection="1">
      <alignment wrapText="1"/>
    </xf>
    <xf numFmtId="4" fontId="29" fillId="0" borderId="0" xfId="0" applyNumberFormat="1" applyFont="1" applyFill="1" applyBorder="1" applyAlignment="1" applyProtection="1">
      <alignment wrapText="1"/>
    </xf>
    <xf numFmtId="0" fontId="129" fillId="0" borderId="0" xfId="0" applyFont="1" applyFill="1" applyBorder="1" applyAlignment="1" applyProtection="1">
      <alignment horizontal="center" wrapText="1"/>
    </xf>
    <xf numFmtId="4" fontId="129" fillId="0" borderId="0" xfId="0" applyNumberFormat="1" applyFont="1" applyFill="1" applyBorder="1" applyAlignment="1" applyProtection="1">
      <alignment horizontal="right" wrapText="1"/>
    </xf>
    <xf numFmtId="0" fontId="29" fillId="0" borderId="0" xfId="0" applyFont="1" applyFill="1" applyBorder="1" applyAlignment="1" applyProtection="1">
      <alignment horizontal="left" wrapText="1"/>
    </xf>
    <xf numFmtId="0" fontId="15" fillId="0" borderId="0" xfId="0" applyFont="1" applyFill="1" applyBorder="1" applyAlignment="1" applyProtection="1">
      <alignment horizontal="left" wrapText="1"/>
    </xf>
    <xf numFmtId="2" fontId="15" fillId="0" borderId="0" xfId="0" applyNumberFormat="1" applyFont="1" applyFill="1" applyAlignment="1" applyProtection="1">
      <alignment horizontal="left" vertical="distributed"/>
    </xf>
    <xf numFmtId="0" fontId="15" fillId="0" borderId="0" xfId="0" applyFont="1" applyFill="1" applyBorder="1" applyAlignment="1" applyProtection="1">
      <alignment wrapText="1"/>
      <protection locked="0"/>
    </xf>
    <xf numFmtId="0" fontId="56" fillId="0" borderId="0" xfId="0" applyFont="1" applyFill="1" applyBorder="1" applyAlignment="1">
      <alignment wrapText="1"/>
    </xf>
    <xf numFmtId="0" fontId="27" fillId="0" borderId="29" xfId="0" applyFont="1" applyFill="1" applyBorder="1" applyAlignment="1" applyProtection="1">
      <alignment vertical="justify" wrapText="1"/>
    </xf>
    <xf numFmtId="4" fontId="26" fillId="0" borderId="0" xfId="0" applyNumberFormat="1" applyFont="1" applyFill="1" applyAlignment="1" applyProtection="1">
      <alignment vertical="top" wrapText="1"/>
    </xf>
    <xf numFmtId="0" fontId="15" fillId="0" borderId="0" xfId="0" applyFont="1" applyFill="1" applyAlignment="1" applyProtection="1">
      <alignment vertical="top" wrapText="1"/>
      <protection hidden="1"/>
    </xf>
    <xf numFmtId="4" fontId="29" fillId="0" borderId="0" xfId="0" applyNumberFormat="1" applyFont="1" applyFill="1" applyAlignment="1">
      <alignment horizontal="right"/>
    </xf>
    <xf numFmtId="0" fontId="15" fillId="0" borderId="0" xfId="0" applyNumberFormat="1" applyFont="1" applyFill="1" applyAlignment="1" applyProtection="1">
      <alignment horizontal="left" vertical="top"/>
    </xf>
    <xf numFmtId="0" fontId="27" fillId="0" borderId="0" xfId="0" applyNumberFormat="1" applyFont="1" applyFill="1" applyAlignment="1" applyProtection="1">
      <alignment horizontal="left" vertical="top"/>
    </xf>
    <xf numFmtId="0" fontId="15" fillId="0" borderId="0" xfId="0" applyFont="1" applyFill="1" applyAlignment="1" applyProtection="1">
      <alignment horizontal="left" vertical="top"/>
    </xf>
    <xf numFmtId="0" fontId="57" fillId="0" borderId="0" xfId="0" applyFont="1" applyFill="1" applyAlignment="1" applyProtection="1">
      <alignment horizontal="justify" vertical="top" wrapText="1"/>
    </xf>
    <xf numFmtId="4" fontId="119" fillId="0" borderId="0" xfId="0" applyNumberFormat="1" applyFont="1" applyFill="1" applyAlignment="1" applyProtection="1">
      <alignment horizontal="right" wrapText="1"/>
    </xf>
    <xf numFmtId="0" fontId="26" fillId="0" borderId="0" xfId="0" applyFont="1" applyFill="1" applyBorder="1" applyAlignment="1" applyProtection="1">
      <alignment vertical="top"/>
      <protection locked="0"/>
    </xf>
    <xf numFmtId="0" fontId="119" fillId="0" borderId="0" xfId="0" applyFont="1" applyFill="1" applyAlignment="1" applyProtection="1">
      <alignment vertical="justify"/>
    </xf>
    <xf numFmtId="0" fontId="15" fillId="0" borderId="8" xfId="0" applyFont="1" applyFill="1" applyBorder="1" applyAlignment="1" applyProtection="1">
      <alignment horizontal="justify" vertical="top" wrapText="1"/>
    </xf>
    <xf numFmtId="0" fontId="119" fillId="0" borderId="0" xfId="0" applyFont="1" applyFill="1" applyAlignment="1" applyProtection="1">
      <alignment horizontal="justify" vertical="top" wrapText="1"/>
    </xf>
    <xf numFmtId="0" fontId="0" fillId="0" borderId="0" xfId="0" applyFill="1" applyAlignment="1" applyProtection="1">
      <alignment horizontal="center"/>
    </xf>
    <xf numFmtId="0" fontId="0" fillId="0" borderId="0" xfId="0" applyFill="1" applyAlignment="1" applyProtection="1">
      <alignment vertical="justify"/>
    </xf>
    <xf numFmtId="0" fontId="15" fillId="0" borderId="0" xfId="0" applyFont="1" applyFill="1" applyAlignment="1" applyProtection="1">
      <alignment horizontal="left"/>
    </xf>
    <xf numFmtId="0" fontId="15" fillId="0" borderId="0" xfId="0" applyFont="1" applyFill="1" applyAlignment="1" applyProtection="1">
      <alignment vertical="distributed" wrapText="1"/>
    </xf>
    <xf numFmtId="0" fontId="15" fillId="0" borderId="0" xfId="0" applyNumberFormat="1" applyFont="1" applyFill="1" applyAlignment="1" applyProtection="1">
      <alignment vertical="top"/>
    </xf>
    <xf numFmtId="0" fontId="15" fillId="0" borderId="0" xfId="0" applyFont="1" applyFill="1" applyAlignment="1" applyProtection="1">
      <alignment horizontal="right" wrapText="1"/>
    </xf>
    <xf numFmtId="196" fontId="15" fillId="0" borderId="0" xfId="0" applyNumberFormat="1" applyFont="1" applyFill="1" applyAlignment="1" applyProtection="1">
      <alignment horizontal="right" wrapText="1"/>
      <protection locked="0"/>
    </xf>
    <xf numFmtId="0" fontId="120" fillId="0" borderId="0" xfId="0" applyFont="1" applyFill="1" applyAlignment="1" applyProtection="1">
      <alignment wrapText="1"/>
      <protection locked="0"/>
    </xf>
    <xf numFmtId="0" fontId="116" fillId="0" borderId="0" xfId="6" applyFont="1" applyFill="1" applyBorder="1" applyProtection="1">
      <protection locked="0"/>
    </xf>
    <xf numFmtId="0" fontId="116" fillId="0" borderId="0" xfId="6" applyFont="1" applyFill="1" applyBorder="1"/>
    <xf numFmtId="0" fontId="116" fillId="0" borderId="0" xfId="6" applyFont="1" applyFill="1"/>
    <xf numFmtId="0" fontId="15" fillId="0" borderId="0" xfId="0" applyFont="1" applyFill="1" applyAlignment="1" applyProtection="1">
      <alignment horizontal="left" vertical="distributed" wrapText="1"/>
    </xf>
    <xf numFmtId="4" fontId="15" fillId="0" borderId="0" xfId="0" applyNumberFormat="1" applyFont="1" applyFill="1" applyAlignment="1" applyProtection="1">
      <alignment horizontal="left" vertical="distributed" wrapText="1"/>
    </xf>
    <xf numFmtId="16" fontId="15" fillId="0" borderId="0" xfId="0" applyNumberFormat="1" applyFont="1" applyFill="1" applyAlignment="1" applyProtection="1">
      <alignment horizontal="center"/>
    </xf>
    <xf numFmtId="186" fontId="15" fillId="0" borderId="0" xfId="7" applyFont="1" applyFill="1" applyAlignment="1" applyProtection="1">
      <alignment vertical="justify"/>
    </xf>
    <xf numFmtId="4" fontId="15" fillId="0" borderId="0" xfId="7" applyNumberFormat="1" applyFont="1" applyFill="1" applyAlignment="1" applyProtection="1">
      <alignment horizontal="right" vertical="top" wrapText="1"/>
    </xf>
    <xf numFmtId="186" fontId="26" fillId="0" borderId="0" xfId="7" applyFont="1" applyFill="1" applyAlignment="1" applyProtection="1">
      <alignment vertical="top" wrapText="1"/>
      <protection locked="0"/>
    </xf>
    <xf numFmtId="186" fontId="30" fillId="0" borderId="0" xfId="7" applyFont="1" applyFill="1" applyBorder="1" applyAlignment="1">
      <alignment vertical="top" wrapText="1"/>
    </xf>
    <xf numFmtId="186" fontId="15" fillId="0" borderId="0" xfId="7" applyFont="1" applyFill="1" applyAlignment="1" applyProtection="1">
      <alignment horizontal="left" vertical="justify"/>
    </xf>
    <xf numFmtId="4" fontId="29" fillId="0" borderId="0" xfId="0" applyNumberFormat="1" applyFont="1" applyFill="1" applyBorder="1" applyAlignment="1" applyProtection="1">
      <alignment horizontal="right" wrapText="1"/>
    </xf>
    <xf numFmtId="0" fontId="27" fillId="0" borderId="0" xfId="0" applyFont="1" applyFill="1" applyAlignment="1" applyProtection="1">
      <alignment vertical="justify"/>
    </xf>
    <xf numFmtId="4" fontId="130" fillId="0" borderId="0" xfId="0" applyNumberFormat="1" applyFont="1" applyFill="1" applyAlignment="1" applyProtection="1">
      <alignment vertical="top" wrapText="1"/>
    </xf>
    <xf numFmtId="193" fontId="15" fillId="0" borderId="0" xfId="0" applyNumberFormat="1" applyFont="1" applyFill="1" applyAlignment="1" applyProtection="1">
      <alignment horizontal="center" vertical="top" wrapText="1"/>
    </xf>
    <xf numFmtId="196" fontId="15" fillId="0" borderId="0" xfId="0" applyNumberFormat="1" applyFont="1" applyFill="1" applyAlignment="1" applyProtection="1">
      <alignment horizontal="right" wrapText="1"/>
    </xf>
    <xf numFmtId="2" fontId="15" fillId="0" borderId="0" xfId="0" applyNumberFormat="1" applyFont="1" applyFill="1" applyBorder="1" applyAlignment="1" applyProtection="1">
      <alignment wrapText="1"/>
    </xf>
    <xf numFmtId="0" fontId="15" fillId="0" borderId="0" xfId="13" applyFont="1" applyFill="1" applyAlignment="1" applyProtection="1">
      <alignment vertical="top" wrapText="1"/>
    </xf>
    <xf numFmtId="0" fontId="15" fillId="0" borderId="0" xfId="13" applyFont="1" applyFill="1" applyProtection="1"/>
    <xf numFmtId="0" fontId="26" fillId="0" borderId="0" xfId="0" applyFont="1" applyFill="1" applyAlignment="1" applyProtection="1">
      <alignment vertical="top" wrapText="1"/>
      <protection locked="0"/>
    </xf>
    <xf numFmtId="0" fontId="15" fillId="0" borderId="0" xfId="13" applyFont="1" applyFill="1" applyAlignment="1" applyProtection="1">
      <alignment horizontal="center"/>
    </xf>
    <xf numFmtId="0" fontId="117" fillId="0" borderId="0" xfId="0" applyFont="1" applyFill="1" applyBorder="1" applyAlignment="1" applyProtection="1">
      <alignment vertical="top" wrapText="1"/>
    </xf>
    <xf numFmtId="4" fontId="29" fillId="0" borderId="0" xfId="7" applyNumberFormat="1" applyFont="1" applyFill="1" applyAlignment="1" applyProtection="1">
      <alignment horizontal="right" vertical="top" wrapText="1"/>
    </xf>
    <xf numFmtId="4" fontId="29" fillId="0" borderId="0" xfId="7" applyNumberFormat="1" applyFont="1" applyFill="1" applyAlignment="1" applyProtection="1">
      <alignment horizontal="right" vertical="top" wrapText="1"/>
      <protection locked="0"/>
    </xf>
    <xf numFmtId="186" fontId="30" fillId="0" borderId="0" xfId="7" applyFont="1" applyFill="1" applyAlignment="1" applyProtection="1">
      <alignment vertical="top" wrapText="1"/>
      <protection locked="0"/>
    </xf>
    <xf numFmtId="186" fontId="30" fillId="0" borderId="0" xfId="7" applyFont="1" applyFill="1" applyAlignment="1">
      <alignment vertical="top" wrapText="1"/>
    </xf>
    <xf numFmtId="186" fontId="26" fillId="0" borderId="0" xfId="7" applyFont="1" applyFill="1" applyBorder="1" applyAlignment="1">
      <alignment vertical="top" wrapText="1"/>
    </xf>
    <xf numFmtId="0" fontId="26" fillId="0" borderId="0" xfId="0" applyFont="1" applyFill="1" applyAlignment="1" applyProtection="1">
      <alignment vertical="top"/>
      <protection locked="0"/>
    </xf>
    <xf numFmtId="0" fontId="60" fillId="0" borderId="0" xfId="0" applyFont="1" applyFill="1" applyBorder="1" applyAlignment="1">
      <alignment vertical="top" wrapText="1"/>
    </xf>
    <xf numFmtId="0" fontId="113" fillId="0" borderId="0" xfId="0" applyFont="1" applyFill="1" applyAlignment="1" applyProtection="1">
      <alignment vertical="top" wrapText="1"/>
    </xf>
    <xf numFmtId="4" fontId="27" fillId="0" borderId="28" xfId="0" applyNumberFormat="1" applyFont="1" applyFill="1" applyBorder="1" applyAlignment="1" applyProtection="1">
      <alignment horizontal="right" wrapText="1"/>
    </xf>
    <xf numFmtId="4" fontId="18" fillId="0" borderId="0" xfId="0" applyNumberFormat="1" applyFont="1" applyFill="1" applyAlignment="1" applyProtection="1">
      <alignment horizontal="right" vertical="top" wrapText="1"/>
      <protection locked="0"/>
    </xf>
    <xf numFmtId="0" fontId="18" fillId="0" borderId="0" xfId="0" applyFont="1" applyFill="1" applyAlignment="1">
      <alignment vertical="top" wrapText="1"/>
    </xf>
    <xf numFmtId="0" fontId="26" fillId="0" borderId="0" xfId="0" applyFont="1" applyFill="1" applyAlignment="1">
      <alignment horizontal="left" vertical="top" wrapText="1"/>
    </xf>
    <xf numFmtId="4" fontId="27" fillId="0" borderId="26" xfId="0" applyNumberFormat="1" applyFont="1" applyFill="1" applyBorder="1" applyAlignment="1" applyProtection="1">
      <alignment horizontal="right" wrapText="1"/>
    </xf>
    <xf numFmtId="4" fontId="27" fillId="0" borderId="0" xfId="0" applyNumberFormat="1" applyFont="1" applyFill="1" applyAlignment="1" applyProtection="1">
      <alignment horizontal="right" wrapText="1"/>
    </xf>
    <xf numFmtId="2" fontId="15" fillId="0" borderId="0" xfId="0" applyNumberFormat="1" applyFont="1" applyFill="1" applyAlignment="1">
      <alignment horizontal="center"/>
    </xf>
    <xf numFmtId="0" fontId="15" fillId="0" borderId="0" xfId="0" applyFont="1" applyFill="1" applyAlignment="1">
      <alignment horizontal="center"/>
    </xf>
    <xf numFmtId="4" fontId="15" fillId="0" borderId="0" xfId="0" applyNumberFormat="1" applyFont="1" applyFill="1"/>
    <xf numFmtId="0" fontId="15" fillId="0" borderId="25" xfId="0" applyFont="1" applyFill="1" applyBorder="1" applyAlignment="1" applyProtection="1">
      <alignment horizontal="left" vertical="top" wrapText="1"/>
    </xf>
    <xf numFmtId="195" fontId="27" fillId="0" borderId="3" xfId="0" applyNumberFormat="1" applyFont="1" applyFill="1" applyBorder="1" applyAlignment="1">
      <alignment vertical="top" wrapText="1"/>
    </xf>
    <xf numFmtId="195" fontId="27" fillId="0" borderId="26" xfId="0" applyNumberFormat="1" applyFont="1" applyFill="1" applyBorder="1" applyAlignment="1" applyProtection="1">
      <alignment vertical="top" wrapText="1"/>
    </xf>
    <xf numFmtId="0" fontId="15" fillId="0" borderId="36" xfId="0" applyFont="1" applyFill="1" applyBorder="1" applyAlignment="1" applyProtection="1">
      <alignment horizontal="center" vertical="top" wrapText="1"/>
    </xf>
    <xf numFmtId="0" fontId="27" fillId="0" borderId="26" xfId="0" applyFont="1" applyFill="1" applyBorder="1" applyAlignment="1" applyProtection="1">
      <alignment horizontal="left" vertical="justify" wrapText="1"/>
    </xf>
    <xf numFmtId="2" fontId="15" fillId="0" borderId="0" xfId="0" applyNumberFormat="1" applyFont="1" applyFill="1" applyAlignment="1">
      <alignment horizontal="center" wrapText="1"/>
    </xf>
    <xf numFmtId="0" fontId="27" fillId="0" borderId="0" xfId="0" applyFont="1" applyFill="1" applyAlignment="1" applyProtection="1"/>
    <xf numFmtId="0" fontId="27" fillId="0" borderId="0" xfId="0" applyFont="1" applyFill="1" applyAlignment="1"/>
    <xf numFmtId="4" fontId="27" fillId="0" borderId="0" xfId="0" applyNumberFormat="1" applyFont="1" applyFill="1" applyAlignment="1" applyProtection="1">
      <alignment horizontal="center"/>
    </xf>
    <xf numFmtId="4" fontId="27" fillId="0" borderId="0" xfId="0" applyNumberFormat="1" applyFont="1" applyFill="1" applyAlignment="1" applyProtection="1">
      <alignment horizontal="right"/>
    </xf>
    <xf numFmtId="0" fontId="27" fillId="0" borderId="0" xfId="0" applyFont="1" applyFill="1" applyAlignment="1">
      <alignment horizontal="center"/>
    </xf>
    <xf numFmtId="0" fontId="27" fillId="0" borderId="0" xfId="0" applyFont="1" applyFill="1" applyProtection="1"/>
    <xf numFmtId="0" fontId="27" fillId="0" borderId="11" xfId="0" applyFont="1" applyFill="1" applyBorder="1" applyAlignment="1" applyProtection="1">
      <alignment horizontal="left" vertical="justify" wrapText="1"/>
    </xf>
    <xf numFmtId="186" fontId="15" fillId="0" borderId="0" xfId="7" applyFont="1" applyFill="1" applyAlignment="1" applyProtection="1">
      <alignment horizontal="left" vertical="top"/>
    </xf>
    <xf numFmtId="186" fontId="15" fillId="0" borderId="0" xfId="7" applyFont="1" applyFill="1" applyAlignment="1" applyProtection="1">
      <alignment horizontal="center"/>
    </xf>
    <xf numFmtId="4" fontId="15" fillId="0" borderId="0" xfId="7" applyNumberFormat="1" applyFont="1" applyFill="1" applyAlignment="1" applyProtection="1">
      <alignment horizontal="center"/>
    </xf>
    <xf numFmtId="2" fontId="15" fillId="0" borderId="0" xfId="7" applyNumberFormat="1" applyFont="1" applyFill="1" applyAlignment="1">
      <alignment horizontal="center"/>
    </xf>
    <xf numFmtId="2" fontId="15" fillId="0" borderId="0" xfId="7" applyNumberFormat="1" applyFont="1" applyFill="1" applyAlignment="1" applyProtection="1">
      <alignment horizontal="center"/>
      <protection locked="0"/>
    </xf>
    <xf numFmtId="186" fontId="15" fillId="0" borderId="0" xfId="7" applyFont="1" applyFill="1" applyAlignment="1" applyProtection="1">
      <alignment horizontal="left" vertical="justify" wrapText="1"/>
    </xf>
    <xf numFmtId="186" fontId="15" fillId="0" borderId="0" xfId="7" applyFont="1" applyFill="1" applyBorder="1" applyAlignment="1" applyProtection="1">
      <alignment horizontal="left" vertical="justify" wrapText="1"/>
    </xf>
    <xf numFmtId="186" fontId="15" fillId="0" borderId="0" xfId="7" applyFont="1" applyFill="1" applyAlignment="1" applyProtection="1">
      <alignment horizontal="right" vertical="top"/>
    </xf>
    <xf numFmtId="186" fontId="15" fillId="0" borderId="8" xfId="7" applyFont="1" applyFill="1" applyBorder="1" applyAlignment="1" applyProtection="1">
      <alignment horizontal="left" vertical="justify" wrapText="1"/>
    </xf>
    <xf numFmtId="0" fontId="27" fillId="0" borderId="0" xfId="0" applyFont="1" applyFill="1" applyBorder="1" applyAlignment="1">
      <alignment horizontal="center"/>
    </xf>
    <xf numFmtId="0" fontId="15" fillId="0" borderId="0" xfId="0" applyFont="1" applyFill="1" applyBorder="1"/>
    <xf numFmtId="4" fontId="27" fillId="0" borderId="2" xfId="0" applyNumberFormat="1" applyFont="1" applyFill="1" applyBorder="1" applyAlignment="1" applyProtection="1">
      <alignment horizontal="right" wrapText="1"/>
    </xf>
    <xf numFmtId="4" fontId="15" fillId="0" borderId="0" xfId="0" applyNumberFormat="1" applyFont="1" applyFill="1" applyBorder="1" applyAlignment="1">
      <alignment horizontal="right" vertical="top" wrapText="1"/>
    </xf>
    <xf numFmtId="0" fontId="27" fillId="0" borderId="29" xfId="0" applyFont="1" applyFill="1" applyBorder="1" applyAlignment="1" applyProtection="1">
      <alignment vertical="center"/>
    </xf>
    <xf numFmtId="0" fontId="27" fillId="0" borderId="10" xfId="0" applyFont="1" applyFill="1" applyBorder="1" applyAlignment="1" applyProtection="1">
      <alignment vertical="justify"/>
    </xf>
    <xf numFmtId="0" fontId="27" fillId="0" borderId="2" xfId="0" applyFont="1" applyFill="1" applyBorder="1" applyAlignment="1" applyProtection="1">
      <alignment vertical="justify"/>
    </xf>
    <xf numFmtId="0" fontId="27" fillId="0" borderId="11" xfId="0" applyFont="1" applyFill="1" applyBorder="1" applyAlignment="1">
      <alignment vertical="justify"/>
    </xf>
    <xf numFmtId="2" fontId="15" fillId="0" borderId="0" xfId="0" applyNumberFormat="1" applyFont="1" applyFill="1" applyBorder="1" applyAlignment="1">
      <alignment horizontal="center"/>
    </xf>
    <xf numFmtId="0" fontId="1" fillId="0" borderId="0" xfId="0" applyFont="1" applyFill="1" applyAlignment="1" applyProtection="1">
      <alignment horizontal="left" vertical="justify" wrapText="1"/>
    </xf>
    <xf numFmtId="2" fontId="12" fillId="0" borderId="0" xfId="0" applyNumberFormat="1" applyFont="1" applyFill="1" applyAlignment="1">
      <alignment horizontal="center"/>
    </xf>
    <xf numFmtId="0" fontId="11" fillId="0" borderId="0" xfId="0" applyFont="1" applyFill="1" applyAlignment="1" applyProtection="1">
      <alignment horizontal="left" vertical="justify" wrapText="1"/>
    </xf>
    <xf numFmtId="49" fontId="15" fillId="0" borderId="0" xfId="0" applyNumberFormat="1" applyFont="1" applyFill="1" applyAlignment="1" applyProtection="1">
      <alignment horizontal="left" vertical="justify" wrapText="1"/>
    </xf>
    <xf numFmtId="2" fontId="12" fillId="0" borderId="0" xfId="0" applyNumberFormat="1" applyFont="1" applyFill="1" applyAlignment="1" applyProtection="1">
      <alignment horizontal="center"/>
      <protection locked="0"/>
    </xf>
    <xf numFmtId="0" fontId="28" fillId="0" borderId="0" xfId="0" applyFont="1" applyFill="1" applyAlignment="1" applyProtection="1">
      <alignment horizontal="left" vertical="top" wrapText="1"/>
    </xf>
    <xf numFmtId="0" fontId="36" fillId="0" borderId="0" xfId="0" applyFont="1" applyFill="1" applyAlignment="1" applyProtection="1">
      <alignment horizontal="left" vertical="justify"/>
    </xf>
    <xf numFmtId="4" fontId="19" fillId="0" borderId="0" xfId="0" applyNumberFormat="1" applyFont="1" applyFill="1" applyBorder="1" applyAlignment="1" applyProtection="1">
      <alignment horizontal="right"/>
    </xf>
    <xf numFmtId="2" fontId="20" fillId="0" borderId="0" xfId="0" applyNumberFormat="1" applyFont="1" applyFill="1" applyBorder="1" applyAlignment="1" applyProtection="1">
      <alignment horizontal="center"/>
      <protection locked="0"/>
    </xf>
    <xf numFmtId="0" fontId="20" fillId="0" borderId="0" xfId="0" applyFont="1" applyFill="1" applyAlignment="1" applyProtection="1">
      <alignment horizontal="left" vertical="justify" wrapText="1"/>
    </xf>
    <xf numFmtId="0" fontId="15" fillId="0" borderId="0" xfId="0" applyFont="1" applyFill="1" applyBorder="1" applyAlignment="1" applyProtection="1">
      <alignment horizontal="center" vertical="top" wrapText="1"/>
    </xf>
    <xf numFmtId="0" fontId="0" fillId="0" borderId="0" xfId="0" applyFill="1" applyBorder="1" applyAlignment="1" applyProtection="1">
      <alignment horizontal="left" vertical="justify" wrapText="1"/>
    </xf>
    <xf numFmtId="0" fontId="19" fillId="0" borderId="2" xfId="0" applyFont="1" applyFill="1" applyBorder="1" applyAlignment="1" applyProtection="1">
      <alignment horizontal="right" vertical="top" wrapText="1"/>
    </xf>
    <xf numFmtId="4" fontId="27" fillId="0" borderId="2" xfId="0" applyNumberFormat="1" applyFont="1" applyFill="1" applyBorder="1" applyProtection="1"/>
    <xf numFmtId="2" fontId="15" fillId="0" borderId="2" xfId="0" applyNumberFormat="1" applyFont="1" applyFill="1" applyBorder="1" applyAlignment="1" applyProtection="1">
      <alignment horizontal="center"/>
      <protection locked="0"/>
    </xf>
    <xf numFmtId="0" fontId="12" fillId="0" borderId="0" xfId="0" applyFont="1" applyFill="1" applyBorder="1" applyAlignment="1" applyProtection="1">
      <alignment horizontal="justify" vertical="top" wrapText="1"/>
    </xf>
    <xf numFmtId="4" fontId="12" fillId="0" borderId="0" xfId="0" applyNumberFormat="1" applyFont="1" applyFill="1" applyBorder="1" applyProtection="1"/>
    <xf numFmtId="0" fontId="12" fillId="0" borderId="0" xfId="0" applyFont="1" applyFill="1" applyProtection="1"/>
    <xf numFmtId="14" fontId="15" fillId="0" borderId="0" xfId="0" applyNumberFormat="1" applyFont="1" applyFill="1" applyAlignment="1" applyProtection="1">
      <alignment horizontal="left" vertical="justify"/>
    </xf>
    <xf numFmtId="0" fontId="0" fillId="0" borderId="0" xfId="0" applyFill="1" applyAlignment="1" applyProtection="1">
      <alignment horizontal="left" vertical="justify" wrapText="1"/>
    </xf>
    <xf numFmtId="0" fontId="0" fillId="0" borderId="0" xfId="0" applyNumberFormat="1" applyFill="1" applyAlignment="1" applyProtection="1">
      <alignment horizontal="left" vertical="justify" wrapText="1"/>
    </xf>
    <xf numFmtId="4" fontId="15" fillId="0" borderId="2" xfId="0" applyNumberFormat="1" applyFont="1" applyFill="1" applyBorder="1" applyProtection="1"/>
    <xf numFmtId="2" fontId="12" fillId="0" borderId="2" xfId="0" applyNumberFormat="1" applyFont="1" applyFill="1" applyBorder="1" applyAlignment="1" applyProtection="1">
      <alignment horizontal="center"/>
      <protection locked="0"/>
    </xf>
    <xf numFmtId="4" fontId="63" fillId="0" borderId="0" xfId="0" applyNumberFormat="1" applyFont="1" applyFill="1" applyBorder="1" applyAlignment="1" applyProtection="1">
      <alignment horizontal="right"/>
    </xf>
    <xf numFmtId="0" fontId="15" fillId="0" borderId="0" xfId="0" applyFont="1" applyFill="1" applyAlignment="1" applyProtection="1">
      <alignment wrapText="1"/>
    </xf>
    <xf numFmtId="4" fontId="15" fillId="0" borderId="0" xfId="7" applyNumberFormat="1" applyFont="1" applyFill="1" applyAlignment="1" applyProtection="1">
      <alignment horizontal="right"/>
      <protection locked="0"/>
    </xf>
    <xf numFmtId="186" fontId="15" fillId="0" borderId="0" xfId="7" applyFont="1" applyFill="1" applyAlignment="1" applyProtection="1">
      <alignment vertical="justify" wrapText="1"/>
    </xf>
    <xf numFmtId="1" fontId="15" fillId="0" borderId="0" xfId="7" applyNumberFormat="1" applyFont="1" applyFill="1" applyAlignment="1" applyProtection="1">
      <alignment horizontal="center"/>
    </xf>
    <xf numFmtId="186" fontId="27" fillId="0" borderId="0" xfId="7" applyFont="1" applyFill="1" applyAlignment="1" applyProtection="1">
      <alignment horizontal="left" vertical="top"/>
    </xf>
    <xf numFmtId="1" fontId="117" fillId="0" borderId="0" xfId="7" applyNumberFormat="1" applyFont="1" applyFill="1" applyAlignment="1" applyProtection="1">
      <alignment horizontal="center"/>
    </xf>
    <xf numFmtId="186" fontId="15" fillId="0" borderId="0" xfId="7" applyFont="1" applyFill="1" applyAlignment="1" applyProtection="1">
      <alignment horizontal="justify" vertical="justify" wrapText="1"/>
    </xf>
    <xf numFmtId="190" fontId="15" fillId="0" borderId="0" xfId="7" applyNumberFormat="1" applyFont="1" applyFill="1" applyAlignment="1" applyProtection="1">
      <alignment horizontal="right" wrapText="1"/>
    </xf>
    <xf numFmtId="4" fontId="114" fillId="0" borderId="0" xfId="7" applyNumberFormat="1" applyFont="1" applyFill="1" applyAlignment="1">
      <alignment horizontal="right" vertical="top" wrapText="1"/>
    </xf>
    <xf numFmtId="4" fontId="15" fillId="0" borderId="0" xfId="7" applyNumberFormat="1" applyFont="1" applyFill="1" applyAlignment="1">
      <alignment horizontal="right" wrapText="1"/>
    </xf>
    <xf numFmtId="186" fontId="20" fillId="0" borderId="0" xfId="7" applyFont="1" applyFill="1" applyBorder="1" applyAlignment="1" applyProtection="1">
      <alignment horizontal="justify" vertical="top" wrapText="1"/>
    </xf>
    <xf numFmtId="0" fontId="20" fillId="0" borderId="0" xfId="0" applyFont="1" applyFill="1" applyAlignment="1" applyProtection="1">
      <alignment horizontal="left" vertical="justify"/>
    </xf>
    <xf numFmtId="0" fontId="65" fillId="0" borderId="0" xfId="0" applyFont="1" applyFill="1"/>
    <xf numFmtId="1" fontId="20" fillId="0" borderId="0" xfId="0" applyNumberFormat="1" applyFont="1" applyFill="1" applyAlignment="1" applyProtection="1">
      <alignment vertical="top"/>
    </xf>
    <xf numFmtId="2" fontId="66" fillId="0" borderId="0" xfId="0" applyNumberFormat="1" applyFont="1" applyFill="1" applyBorder="1" applyAlignment="1" applyProtection="1">
      <alignment horizontal="center"/>
      <protection locked="0"/>
    </xf>
    <xf numFmtId="4" fontId="0" fillId="0" borderId="2" xfId="0" applyNumberFormat="1" applyFill="1" applyBorder="1" applyProtection="1"/>
    <xf numFmtId="0" fontId="0" fillId="0" borderId="0" xfId="0" applyFill="1" applyAlignment="1" applyProtection="1">
      <alignment horizontal="left" vertical="justify"/>
    </xf>
    <xf numFmtId="0" fontId="20" fillId="0" borderId="0" xfId="0" applyNumberFormat="1" applyFont="1" applyFill="1" applyAlignment="1" applyProtection="1">
      <alignment horizontal="left" vertical="justify" wrapText="1"/>
    </xf>
    <xf numFmtId="2" fontId="15" fillId="0" borderId="0" xfId="3" applyNumberFormat="1" applyFont="1" applyFill="1" applyAlignment="1" applyProtection="1">
      <alignment horizontal="center"/>
      <protection locked="0"/>
    </xf>
    <xf numFmtId="0" fontId="20" fillId="0" borderId="0" xfId="0" applyFont="1" applyFill="1" applyBorder="1" applyAlignment="1" applyProtection="1">
      <alignment horizontal="left" vertical="justify" wrapText="1"/>
    </xf>
    <xf numFmtId="2" fontId="12" fillId="0" borderId="2" xfId="0" applyNumberFormat="1" applyFont="1" applyFill="1" applyBorder="1" applyAlignment="1">
      <alignment horizontal="center"/>
    </xf>
    <xf numFmtId="4" fontId="15" fillId="0" borderId="35" xfId="0" applyNumberFormat="1" applyFont="1" applyFill="1" applyBorder="1" applyAlignment="1" applyProtection="1">
      <alignment horizontal="right" wrapText="1"/>
    </xf>
    <xf numFmtId="4" fontId="15" fillId="0" borderId="13" xfId="0" applyNumberFormat="1" applyFont="1" applyFill="1" applyBorder="1" applyAlignment="1" applyProtection="1">
      <alignment horizontal="right" wrapText="1"/>
    </xf>
    <xf numFmtId="0" fontId="27" fillId="0" borderId="10" xfId="0" applyFont="1" applyFill="1" applyBorder="1" applyAlignment="1" applyProtection="1">
      <alignment horizontal="left"/>
    </xf>
    <xf numFmtId="0" fontId="27" fillId="0" borderId="11" xfId="0" applyFont="1" applyFill="1" applyBorder="1" applyAlignment="1" applyProtection="1">
      <alignment horizontal="left" vertical="justify"/>
    </xf>
    <xf numFmtId="4" fontId="15" fillId="0" borderId="0" xfId="0" applyNumberFormat="1" applyFont="1" applyFill="1" applyBorder="1" applyAlignment="1">
      <alignment horizontal="center"/>
    </xf>
    <xf numFmtId="0" fontId="27" fillId="0" borderId="2" xfId="0" applyFont="1" applyFill="1" applyBorder="1" applyAlignment="1" applyProtection="1">
      <alignment horizontal="left" vertical="justify"/>
    </xf>
    <xf numFmtId="4" fontId="27" fillId="0" borderId="2" xfId="0" applyNumberFormat="1" applyFont="1" applyFill="1" applyBorder="1" applyAlignment="1" applyProtection="1">
      <alignment horizontal="center"/>
    </xf>
    <xf numFmtId="2" fontId="15" fillId="0" borderId="2" xfId="0" applyNumberFormat="1" applyFont="1" applyFill="1" applyBorder="1" applyAlignment="1">
      <alignment horizontal="center"/>
    </xf>
    <xf numFmtId="4" fontId="15" fillId="0" borderId="11" xfId="0" applyNumberFormat="1" applyFont="1" applyFill="1" applyBorder="1" applyAlignment="1" applyProtection="1">
      <alignment horizontal="right"/>
    </xf>
    <xf numFmtId="4" fontId="27" fillId="0" borderId="0" xfId="0" applyNumberFormat="1" applyFont="1" applyFill="1" applyBorder="1" applyAlignment="1">
      <alignment horizontal="center"/>
    </xf>
    <xf numFmtId="4" fontId="27" fillId="0" borderId="0" xfId="0" applyNumberFormat="1" applyFont="1" applyFill="1" applyBorder="1" applyAlignment="1" applyProtection="1">
      <alignment horizontal="center"/>
    </xf>
    <xf numFmtId="0" fontId="15" fillId="0" borderId="0" xfId="0" applyFont="1" applyFill="1" applyBorder="1" applyAlignment="1">
      <alignment horizontal="center"/>
    </xf>
    <xf numFmtId="0" fontId="15" fillId="0" borderId="8" xfId="0" applyFont="1" applyFill="1" applyBorder="1" applyAlignment="1" applyProtection="1">
      <alignment horizontal="left" vertical="justify"/>
    </xf>
    <xf numFmtId="0" fontId="15" fillId="0" borderId="8" xfId="0" applyFont="1" applyFill="1" applyBorder="1" applyAlignment="1" applyProtection="1">
      <alignment horizontal="center"/>
    </xf>
    <xf numFmtId="4" fontId="15" fillId="0" borderId="8" xfId="0" applyNumberFormat="1" applyFont="1" applyFill="1" applyBorder="1" applyAlignment="1" applyProtection="1">
      <alignment horizontal="right"/>
    </xf>
    <xf numFmtId="0" fontId="15" fillId="0" borderId="0" xfId="0" applyFont="1" applyFill="1" applyBorder="1" applyAlignment="1" applyProtection="1">
      <alignment horizontal="left" vertical="justify"/>
    </xf>
    <xf numFmtId="4" fontId="15" fillId="0" borderId="0" xfId="0" applyNumberFormat="1" applyFont="1" applyFill="1" applyBorder="1"/>
    <xf numFmtId="0" fontId="27" fillId="0" borderId="10" xfId="0" applyFont="1" applyFill="1" applyBorder="1" applyProtection="1"/>
    <xf numFmtId="9" fontId="15" fillId="0" borderId="0" xfId="0" applyNumberFormat="1" applyFont="1" applyFill="1" applyAlignment="1" applyProtection="1">
      <alignment horizontal="left" vertical="justify"/>
    </xf>
    <xf numFmtId="0" fontId="35" fillId="0" borderId="0" xfId="0" applyFont="1" applyFill="1" applyAlignment="1" applyProtection="1">
      <alignment horizontal="center"/>
    </xf>
    <xf numFmtId="4" fontId="35" fillId="0" borderId="0" xfId="0" applyNumberFormat="1" applyFont="1" applyFill="1" applyProtection="1"/>
    <xf numFmtId="0" fontId="27" fillId="0" borderId="0" xfId="0" applyFont="1" applyFill="1" applyBorder="1"/>
    <xf numFmtId="0" fontId="27" fillId="0" borderId="37" xfId="0" applyFont="1" applyFill="1" applyBorder="1" applyProtection="1"/>
    <xf numFmtId="0" fontId="27" fillId="0" borderId="35" xfId="0" applyFont="1" applyFill="1" applyBorder="1" applyAlignment="1" applyProtection="1">
      <alignment horizontal="left" vertical="justify"/>
    </xf>
    <xf numFmtId="0" fontId="15" fillId="0" borderId="27" xfId="0" applyFont="1" applyFill="1" applyBorder="1" applyProtection="1"/>
    <xf numFmtId="0" fontId="27" fillId="0" borderId="28" xfId="0" applyFont="1" applyFill="1" applyBorder="1" applyAlignment="1" applyProtection="1">
      <alignment horizontal="left" vertical="justify"/>
    </xf>
    <xf numFmtId="0" fontId="27" fillId="0" borderId="10" xfId="0" applyFont="1" applyFill="1" applyBorder="1" applyAlignment="1" applyProtection="1">
      <alignment horizontal="center"/>
    </xf>
    <xf numFmtId="0" fontId="27" fillId="0" borderId="0" xfId="0" applyFont="1" applyFill="1" applyBorder="1" applyAlignment="1" applyProtection="1">
      <alignment horizontal="left" vertical="justify"/>
    </xf>
    <xf numFmtId="0" fontId="27" fillId="0" borderId="25" xfId="0" applyFont="1" applyFill="1" applyBorder="1" applyAlignment="1" applyProtection="1">
      <alignment horizontal="center"/>
    </xf>
    <xf numFmtId="0" fontId="27" fillId="0" borderId="3" xfId="0" applyFont="1" applyFill="1" applyBorder="1" applyAlignment="1" applyProtection="1">
      <alignment horizontal="left" vertical="justify"/>
    </xf>
    <xf numFmtId="0" fontId="15" fillId="0" borderId="3" xfId="0" applyFont="1" applyFill="1" applyBorder="1" applyAlignment="1" applyProtection="1">
      <alignment horizontal="center"/>
    </xf>
    <xf numFmtId="4" fontId="27" fillId="0" borderId="3" xfId="0" applyNumberFormat="1" applyFont="1" applyFill="1" applyBorder="1" applyAlignment="1" applyProtection="1">
      <alignment horizontal="center"/>
    </xf>
    <xf numFmtId="2" fontId="15" fillId="0" borderId="3" xfId="0" applyNumberFormat="1" applyFont="1" applyFill="1" applyBorder="1" applyAlignment="1">
      <alignment horizontal="center"/>
    </xf>
    <xf numFmtId="4" fontId="15" fillId="0" borderId="26" xfId="0" applyNumberFormat="1" applyFont="1" applyFill="1" applyBorder="1" applyAlignment="1" applyProtection="1">
      <alignment horizontal="right"/>
    </xf>
    <xf numFmtId="0" fontId="27" fillId="0" borderId="2" xfId="0" applyFont="1" applyFill="1" applyBorder="1" applyAlignment="1" applyProtection="1">
      <alignment horizontal="center"/>
    </xf>
    <xf numFmtId="2" fontId="27" fillId="0" borderId="2" xfId="0" applyNumberFormat="1" applyFont="1" applyFill="1" applyBorder="1" applyAlignment="1">
      <alignment horizontal="center"/>
    </xf>
    <xf numFmtId="2" fontId="27" fillId="0" borderId="0" xfId="0" applyNumberFormat="1" applyFont="1" applyFill="1" applyBorder="1" applyAlignment="1">
      <alignment horizontal="center"/>
    </xf>
    <xf numFmtId="0" fontId="27" fillId="0" borderId="0" xfId="0" applyFont="1" applyFill="1" applyAlignment="1" applyProtection="1">
      <alignment horizontal="center"/>
    </xf>
    <xf numFmtId="4" fontId="27" fillId="0" borderId="0" xfId="0" applyNumberFormat="1" applyFont="1" applyFill="1" applyProtection="1"/>
    <xf numFmtId="2" fontId="27" fillId="0" borderId="0" xfId="0" applyNumberFormat="1" applyFont="1" applyFill="1" applyAlignment="1">
      <alignment horizontal="center"/>
    </xf>
    <xf numFmtId="0" fontId="27" fillId="0" borderId="2" xfId="0" applyFont="1" applyFill="1" applyBorder="1" applyAlignment="1" applyProtection="1"/>
    <xf numFmtId="0" fontId="27" fillId="0" borderId="2" xfId="0" applyFont="1" applyFill="1" applyBorder="1" applyAlignment="1"/>
    <xf numFmtId="0" fontId="27" fillId="0" borderId="25" xfId="0" applyFont="1" applyFill="1" applyBorder="1" applyProtection="1"/>
    <xf numFmtId="0" fontId="27" fillId="0" borderId="3" xfId="0" applyFont="1" applyFill="1" applyBorder="1" applyAlignment="1" applyProtection="1">
      <alignment horizontal="center"/>
    </xf>
    <xf numFmtId="4" fontId="27" fillId="0" borderId="3" xfId="0" applyNumberFormat="1" applyFont="1" applyFill="1" applyBorder="1" applyProtection="1"/>
    <xf numFmtId="2" fontId="27" fillId="0" borderId="3" xfId="0" applyNumberFormat="1" applyFont="1" applyFill="1" applyBorder="1" applyAlignment="1">
      <alignment horizontal="center"/>
    </xf>
    <xf numFmtId="4" fontId="27" fillId="0" borderId="26" xfId="0" applyNumberFormat="1" applyFont="1" applyFill="1" applyBorder="1" applyAlignment="1" applyProtection="1">
      <alignment horizontal="right"/>
    </xf>
    <xf numFmtId="4" fontId="27" fillId="0" borderId="0" xfId="0" applyNumberFormat="1" applyFont="1" applyFill="1" applyBorder="1"/>
    <xf numFmtId="4" fontId="49" fillId="0" borderId="0" xfId="0" applyNumberFormat="1" applyFont="1" applyFill="1" applyAlignment="1">
      <alignment horizontal="right" wrapText="1"/>
    </xf>
    <xf numFmtId="4" fontId="27" fillId="0" borderId="0" xfId="0" applyNumberFormat="1" applyFont="1" applyFill="1" applyAlignment="1" applyProtection="1">
      <alignment vertical="top" wrapText="1"/>
    </xf>
    <xf numFmtId="1" fontId="15" fillId="0" borderId="0" xfId="0" applyNumberFormat="1" applyFont="1" applyFill="1" applyAlignment="1" applyProtection="1">
      <alignment horizontal="center" wrapText="1"/>
    </xf>
    <xf numFmtId="3" fontId="15" fillId="0" borderId="0" xfId="0" applyNumberFormat="1" applyFont="1" applyFill="1" applyAlignment="1" applyProtection="1">
      <alignment horizontal="left" vertical="top"/>
    </xf>
    <xf numFmtId="49" fontId="15" fillId="0" borderId="0" xfId="0" applyNumberFormat="1" applyFont="1" applyFill="1" applyAlignment="1" applyProtection="1">
      <alignment horizontal="right"/>
    </xf>
    <xf numFmtId="3" fontId="15" fillId="0" borderId="0" xfId="0" applyNumberFormat="1" applyFont="1" applyFill="1" applyAlignment="1" applyProtection="1">
      <alignment horizontal="center"/>
    </xf>
    <xf numFmtId="4" fontId="15" fillId="0" borderId="9" xfId="0" applyNumberFormat="1" applyFont="1" applyFill="1" applyBorder="1" applyAlignment="1" applyProtection="1">
      <alignment vertical="top" wrapText="1"/>
    </xf>
    <xf numFmtId="49" fontId="15" fillId="0" borderId="9" xfId="0" applyNumberFormat="1" applyFont="1" applyFill="1" applyBorder="1" applyAlignment="1" applyProtection="1">
      <alignment horizontal="right"/>
    </xf>
    <xf numFmtId="1" fontId="15" fillId="0" borderId="9" xfId="0" applyNumberFormat="1" applyFont="1" applyFill="1" applyBorder="1" applyAlignment="1" applyProtection="1">
      <alignment horizontal="center" wrapText="1"/>
    </xf>
    <xf numFmtId="4" fontId="15" fillId="0" borderId="9" xfId="0" applyNumberFormat="1" applyFont="1" applyFill="1" applyBorder="1" applyAlignment="1" applyProtection="1">
      <alignment horizontal="right"/>
      <protection locked="0"/>
    </xf>
    <xf numFmtId="49" fontId="27" fillId="0" borderId="0" xfId="0" applyNumberFormat="1" applyFont="1" applyFill="1" applyAlignment="1" applyProtection="1">
      <alignment horizontal="right"/>
    </xf>
    <xf numFmtId="0" fontId="27" fillId="0" borderId="0" xfId="21" applyFont="1" applyFill="1" applyAlignment="1" applyProtection="1">
      <alignment horizontal="center"/>
    </xf>
    <xf numFmtId="4" fontId="27" fillId="0" borderId="0" xfId="0" applyNumberFormat="1" applyFont="1" applyFill="1" applyAlignment="1" applyProtection="1">
      <alignment horizontal="right" wrapText="1"/>
      <protection locked="0"/>
    </xf>
    <xf numFmtId="0" fontId="0" fillId="0" borderId="0" xfId="0" applyFill="1" applyAlignment="1" applyProtection="1">
      <alignment horizontal="right"/>
    </xf>
    <xf numFmtId="0" fontId="15" fillId="0" borderId="0" xfId="0" applyNumberFormat="1" applyFont="1" applyFill="1" applyAlignment="1" applyProtection="1">
      <alignment horizontal="justify" vertical="top" wrapText="1"/>
    </xf>
    <xf numFmtId="4" fontId="15" fillId="0" borderId="0" xfId="0" applyNumberFormat="1" applyFont="1" applyFill="1" applyAlignment="1" applyProtection="1">
      <alignment horizontal="center" vertical="top" wrapText="1"/>
    </xf>
    <xf numFmtId="0" fontId="15" fillId="0" borderId="0" xfId="0" quotePrefix="1" applyNumberFormat="1" applyFont="1" applyFill="1" applyAlignment="1" applyProtection="1">
      <alignment horizontal="justify" vertical="top" wrapText="1"/>
    </xf>
    <xf numFmtId="3" fontId="15" fillId="0" borderId="0" xfId="0" applyNumberFormat="1" applyFont="1" applyFill="1" applyAlignment="1" applyProtection="1">
      <alignment horizontal="center" wrapText="1"/>
    </xf>
    <xf numFmtId="192" fontId="15" fillId="0" borderId="0" xfId="0" applyNumberFormat="1" applyFont="1" applyFill="1" applyAlignment="1" applyProtection="1">
      <alignment horizontal="right" wrapText="1"/>
      <protection locked="0"/>
    </xf>
    <xf numFmtId="0" fontId="15" fillId="0" borderId="0" xfId="21" applyFont="1" applyFill="1" applyAlignment="1" applyProtection="1">
      <alignment horizontal="center" vertical="top"/>
    </xf>
    <xf numFmtId="0" fontId="15" fillId="0" borderId="0" xfId="21" applyFont="1" applyFill="1" applyAlignment="1" applyProtection="1">
      <alignment vertical="top" wrapText="1"/>
    </xf>
    <xf numFmtId="0" fontId="15" fillId="0" borderId="0" xfId="21" applyFont="1" applyFill="1" applyAlignment="1" applyProtection="1">
      <alignment horizontal="center"/>
    </xf>
    <xf numFmtId="0" fontId="15" fillId="0" borderId="9" xfId="21" applyFont="1" applyFill="1" applyBorder="1" applyAlignment="1" applyProtection="1">
      <alignment horizontal="center"/>
    </xf>
    <xf numFmtId="4" fontId="15" fillId="0" borderId="9" xfId="0" applyNumberFormat="1" applyFont="1" applyFill="1" applyBorder="1" applyAlignment="1" applyProtection="1">
      <alignment horizontal="right" wrapText="1"/>
      <protection locked="0"/>
    </xf>
    <xf numFmtId="0" fontId="27" fillId="0" borderId="0" xfId="21" applyFont="1" applyFill="1" applyAlignment="1" applyProtection="1">
      <alignment horizontal="center" vertical="top"/>
    </xf>
    <xf numFmtId="0" fontId="22" fillId="0" borderId="0" xfId="0" applyFont="1" applyFill="1" applyBorder="1" applyAlignment="1" applyProtection="1">
      <alignment horizontal="justify" vertical="top" wrapText="1"/>
      <protection hidden="1"/>
    </xf>
    <xf numFmtId="0" fontId="15" fillId="0" borderId="0" xfId="0" applyFont="1" applyFill="1" applyBorder="1" applyAlignment="1" applyProtection="1">
      <alignment horizontal="right"/>
      <protection hidden="1"/>
    </xf>
    <xf numFmtId="3" fontId="15" fillId="0" borderId="0" xfId="0" applyNumberFormat="1" applyFont="1" applyFill="1" applyBorder="1" applyAlignment="1" applyProtection="1">
      <alignment horizontal="center"/>
      <protection hidden="1"/>
    </xf>
    <xf numFmtId="0" fontId="27" fillId="0" borderId="0" xfId="0" applyFont="1" applyFill="1" applyBorder="1" applyAlignment="1" applyProtection="1">
      <alignment horizontal="justify" vertical="top" wrapText="1"/>
      <protection hidden="1"/>
    </xf>
    <xf numFmtId="0" fontId="27" fillId="0" borderId="0" xfId="0" applyFont="1" applyFill="1" applyBorder="1" applyAlignment="1" applyProtection="1">
      <alignment horizontal="right"/>
      <protection hidden="1"/>
    </xf>
    <xf numFmtId="3" fontId="27" fillId="0" borderId="0" xfId="0" applyNumberFormat="1" applyFont="1" applyFill="1" applyBorder="1" applyAlignment="1" applyProtection="1">
      <alignment horizontal="center"/>
      <protection hidden="1"/>
    </xf>
    <xf numFmtId="4" fontId="27" fillId="0" borderId="0" xfId="0" applyNumberFormat="1" applyFont="1" applyFill="1" applyAlignment="1" applyProtection="1">
      <alignment horizontal="right"/>
      <protection locked="0"/>
    </xf>
    <xf numFmtId="0" fontId="15" fillId="0" borderId="0" xfId="0" applyFont="1" applyFill="1" applyBorder="1" applyAlignment="1" applyProtection="1">
      <alignment horizontal="justify" vertical="top" wrapText="1"/>
      <protection hidden="1"/>
    </xf>
    <xf numFmtId="0" fontId="0" fillId="0" borderId="0" xfId="0" applyFill="1" applyAlignment="1" applyProtection="1">
      <alignment wrapText="1"/>
    </xf>
    <xf numFmtId="3" fontId="15" fillId="0" borderId="0" xfId="0" applyNumberFormat="1" applyFont="1" applyFill="1" applyBorder="1" applyAlignment="1" applyProtection="1">
      <alignment horizontal="right"/>
      <protection hidden="1"/>
    </xf>
    <xf numFmtId="0" fontId="0" fillId="0" borderId="0" xfId="0" applyFill="1" applyAlignment="1" applyProtection="1">
      <alignment vertical="top" wrapText="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132" fillId="0" borderId="0" xfId="22" applyFont="1" applyFill="1" applyAlignment="1" applyProtection="1">
      <alignment vertical="center" wrapText="1"/>
    </xf>
    <xf numFmtId="0" fontId="133" fillId="0" borderId="0" xfId="22" applyFont="1" applyFill="1" applyAlignment="1" applyProtection="1">
      <alignment vertical="center" wrapText="1"/>
    </xf>
    <xf numFmtId="0" fontId="15" fillId="0" borderId="0" xfId="26" applyFont="1" applyFill="1" applyAlignment="1" applyProtection="1">
      <alignment vertical="top" wrapText="1"/>
    </xf>
    <xf numFmtId="0" fontId="15" fillId="0" borderId="0" xfId="26" applyFont="1" applyFill="1" applyProtection="1"/>
    <xf numFmtId="0" fontId="15" fillId="0" borderId="0" xfId="26" applyFont="1" applyFill="1" applyAlignment="1" applyProtection="1">
      <alignment horizontal="right"/>
    </xf>
    <xf numFmtId="0" fontId="134" fillId="0" borderId="0" xfId="26" applyFont="1" applyFill="1" applyAlignment="1" applyProtection="1">
      <alignment horizontal="center"/>
    </xf>
    <xf numFmtId="0" fontId="15" fillId="0" borderId="0" xfId="26" applyFont="1" applyFill="1" applyAlignment="1" applyProtection="1">
      <alignment horizontal="center"/>
    </xf>
    <xf numFmtId="0" fontId="107" fillId="0" borderId="0" xfId="26" applyFill="1" applyAlignment="1" applyProtection="1">
      <alignment horizontal="right"/>
    </xf>
    <xf numFmtId="0" fontId="107" fillId="0" borderId="0" xfId="26" applyFill="1" applyAlignment="1" applyProtection="1">
      <alignment horizontal="center"/>
    </xf>
    <xf numFmtId="0" fontId="11" fillId="0" borderId="0" xfId="23" applyNumberFormat="1" applyFont="1" applyFill="1" applyAlignment="1" applyProtection="1">
      <alignment horizontal="justify" vertical="top" wrapText="1"/>
    </xf>
    <xf numFmtId="4" fontId="11" fillId="0" borderId="0" xfId="23" applyNumberFormat="1" applyFont="1" applyFill="1" applyAlignment="1" applyProtection="1">
      <alignment horizontal="right"/>
    </xf>
    <xf numFmtId="1" fontId="15" fillId="0" borderId="0" xfId="23" applyNumberFormat="1" applyFont="1" applyFill="1" applyAlignment="1" applyProtection="1">
      <alignment horizontal="center" wrapText="1"/>
    </xf>
    <xf numFmtId="49" fontId="15" fillId="0" borderId="0" xfId="23" quotePrefix="1" applyNumberFormat="1" applyFont="1" applyFill="1" applyAlignment="1" applyProtection="1">
      <alignment horizontal="justify" vertical="top" wrapText="1"/>
    </xf>
    <xf numFmtId="0" fontId="15" fillId="0" borderId="0" xfId="23" applyFont="1" applyFill="1" applyAlignment="1" applyProtection="1">
      <alignment horizontal="right"/>
    </xf>
    <xf numFmtId="0" fontId="15" fillId="0" borderId="0" xfId="0" applyFont="1" applyFill="1" applyAlignment="1" applyProtection="1">
      <alignment vertical="center"/>
      <protection locked="0"/>
    </xf>
    <xf numFmtId="49" fontId="15" fillId="0" borderId="0" xfId="23" applyNumberFormat="1" applyFont="1" applyFill="1" applyAlignment="1" applyProtection="1">
      <alignment vertical="top" wrapText="1"/>
    </xf>
    <xf numFmtId="49" fontId="11" fillId="0" borderId="0" xfId="0" applyNumberFormat="1" applyFont="1" applyFill="1" applyAlignment="1" applyProtection="1">
      <alignment horizontal="justify" vertical="top" wrapText="1"/>
    </xf>
    <xf numFmtId="9" fontId="15" fillId="0" borderId="0" xfId="31" applyFont="1" applyFill="1" applyBorder="1" applyAlignment="1" applyProtection="1">
      <alignment horizontal="center"/>
      <protection hidden="1"/>
    </xf>
    <xf numFmtId="0" fontId="15" fillId="0" borderId="9" xfId="0" applyFont="1" applyFill="1" applyBorder="1" applyAlignment="1" applyProtection="1">
      <alignment horizontal="justify" vertical="top" wrapText="1"/>
      <protection hidden="1"/>
    </xf>
    <xf numFmtId="0" fontId="27" fillId="0" borderId="0" xfId="0" applyFont="1" applyFill="1" applyAlignment="1" applyProtection="1">
      <alignment horizontal="right"/>
    </xf>
    <xf numFmtId="1" fontId="27" fillId="0" borderId="0" xfId="0" applyNumberFormat="1" applyFont="1" applyFill="1" applyAlignment="1" applyProtection="1">
      <alignment horizontal="center" wrapText="1"/>
    </xf>
    <xf numFmtId="4" fontId="15" fillId="0" borderId="0" xfId="23" applyNumberFormat="1" applyFont="1" applyFill="1" applyAlignment="1" applyProtection="1">
      <alignment horizontal="center"/>
    </xf>
    <xf numFmtId="4" fontId="15" fillId="0" borderId="0" xfId="23" applyNumberFormat="1" applyFont="1" applyFill="1" applyAlignment="1" applyProtection="1">
      <alignment horizontal="right"/>
      <protection locked="0"/>
    </xf>
    <xf numFmtId="0" fontId="15" fillId="0" borderId="0" xfId="23" applyFont="1" applyFill="1" applyBorder="1" applyAlignment="1" applyProtection="1">
      <alignment horizontal="right"/>
      <protection hidden="1"/>
    </xf>
    <xf numFmtId="3" fontId="15" fillId="0" borderId="0" xfId="23" applyNumberFormat="1" applyFont="1" applyFill="1" applyBorder="1" applyAlignment="1" applyProtection="1">
      <alignment horizontal="center"/>
      <protection hidden="1"/>
    </xf>
    <xf numFmtId="49" fontId="15" fillId="0" borderId="0" xfId="23" applyNumberFormat="1" applyFont="1" applyFill="1" applyAlignment="1" applyProtection="1">
      <alignment horizontal="justify" vertical="center"/>
    </xf>
    <xf numFmtId="0" fontId="15" fillId="0" borderId="0" xfId="23" applyFont="1" applyFill="1" applyAlignment="1" applyProtection="1">
      <alignment horizontal="justify" vertical="center"/>
    </xf>
    <xf numFmtId="4" fontId="15" fillId="0" borderId="0" xfId="23" applyNumberFormat="1" applyFont="1" applyFill="1" applyAlignment="1" applyProtection="1">
      <alignment horizontal="right"/>
    </xf>
    <xf numFmtId="0" fontId="27" fillId="0" borderId="0" xfId="23" applyFont="1" applyFill="1" applyAlignment="1" applyProtection="1">
      <alignment horizontal="justify" vertical="center"/>
    </xf>
    <xf numFmtId="1" fontId="15" fillId="0" borderId="0" xfId="9" quotePrefix="1" applyNumberFormat="1" applyFont="1" applyFill="1" applyBorder="1" applyAlignment="1" applyProtection="1">
      <alignment horizontal="center"/>
    </xf>
    <xf numFmtId="0" fontId="15" fillId="0" borderId="0" xfId="9" quotePrefix="1" applyNumberFormat="1" applyFont="1" applyFill="1" applyBorder="1" applyAlignment="1" applyProtection="1">
      <alignment horizontal="center"/>
    </xf>
    <xf numFmtId="0" fontId="15" fillId="0" borderId="0" xfId="23" applyFont="1" applyFill="1" applyBorder="1" applyAlignment="1" applyProtection="1">
      <alignment horizontal="justify" vertical="top" wrapText="1"/>
      <protection hidden="1"/>
    </xf>
    <xf numFmtId="0" fontId="15" fillId="0" borderId="0" xfId="23" applyFont="1" applyFill="1" applyAlignment="1" applyProtection="1">
      <alignment vertical="top" wrapText="1"/>
      <protection locked="0"/>
    </xf>
    <xf numFmtId="0" fontId="15" fillId="0" borderId="0" xfId="23" applyFont="1" applyFill="1" applyAlignment="1" applyProtection="1">
      <alignment horizontal="center"/>
      <protection locked="0"/>
    </xf>
    <xf numFmtId="1" fontId="15" fillId="0" borderId="0" xfId="23" applyNumberFormat="1" applyFont="1" applyFill="1" applyAlignment="1" applyProtection="1">
      <alignment horizontal="center" wrapText="1"/>
      <protection locked="0"/>
    </xf>
    <xf numFmtId="4" fontId="15" fillId="0" borderId="0" xfId="23" applyNumberFormat="1" applyFont="1" applyFill="1" applyBorder="1" applyAlignment="1" applyProtection="1">
      <alignment horizontal="right" wrapText="1"/>
      <protection locked="0" hidden="1"/>
    </xf>
    <xf numFmtId="0" fontId="15" fillId="0" borderId="0" xfId="23" applyFont="1" applyFill="1" applyBorder="1" applyAlignment="1" applyProtection="1">
      <alignment horizontal="right"/>
    </xf>
    <xf numFmtId="0" fontId="15" fillId="0" borderId="0" xfId="23" applyFont="1" applyFill="1" applyBorder="1" applyAlignment="1" applyProtection="1">
      <alignment horizontal="center"/>
    </xf>
    <xf numFmtId="4" fontId="15" fillId="0" borderId="0" xfId="23" applyNumberFormat="1" applyFont="1" applyFill="1" applyBorder="1" applyAlignment="1" applyProtection="1">
      <alignment horizontal="right"/>
      <protection locked="0"/>
    </xf>
    <xf numFmtId="9" fontId="15" fillId="0" borderId="0" xfId="32" applyFont="1" applyFill="1" applyBorder="1" applyAlignment="1" applyProtection="1">
      <alignment horizontal="center"/>
      <protection hidden="1"/>
    </xf>
    <xf numFmtId="49" fontId="11" fillId="0" borderId="0" xfId="23" applyNumberFormat="1" applyFont="1" applyFill="1" applyAlignment="1" applyProtection="1">
      <alignment horizontal="justify" vertical="top" wrapText="1"/>
    </xf>
    <xf numFmtId="0" fontId="15" fillId="0" borderId="9" xfId="23" applyFont="1" applyFill="1" applyBorder="1" applyAlignment="1" applyProtection="1">
      <alignment horizontal="justify" vertical="top" wrapText="1"/>
      <protection hidden="1"/>
    </xf>
    <xf numFmtId="0" fontId="15" fillId="0" borderId="9" xfId="23" applyFont="1" applyFill="1" applyBorder="1" applyAlignment="1" applyProtection="1">
      <alignment horizontal="right"/>
      <protection hidden="1"/>
    </xf>
    <xf numFmtId="3" fontId="15" fillId="0" borderId="9" xfId="23" applyNumberFormat="1" applyFont="1" applyFill="1" applyBorder="1" applyAlignment="1" applyProtection="1">
      <alignment horizontal="center"/>
      <protection hidden="1"/>
    </xf>
    <xf numFmtId="4" fontId="15" fillId="0" borderId="9" xfId="23" applyNumberFormat="1" applyFont="1" applyFill="1" applyBorder="1" applyAlignment="1" applyProtection="1">
      <alignment horizontal="right"/>
      <protection locked="0"/>
    </xf>
    <xf numFmtId="0" fontId="8" fillId="0" borderId="0" xfId="23" applyNumberFormat="1" applyFont="1" applyFill="1" applyAlignment="1" applyProtection="1">
      <alignment horizontal="justify" vertical="top" wrapText="1"/>
    </xf>
    <xf numFmtId="0" fontId="27" fillId="0" borderId="0" xfId="0" applyNumberFormat="1" applyFont="1" applyFill="1" applyBorder="1" applyAlignment="1" applyProtection="1">
      <alignment horizontal="justify" vertical="top" wrapText="1"/>
      <protection hidden="1"/>
    </xf>
    <xf numFmtId="0" fontId="15" fillId="0" borderId="0" xfId="27" applyFont="1" applyFill="1" applyAlignment="1" applyProtection="1">
      <alignment horizontal="justify" vertical="top"/>
    </xf>
    <xf numFmtId="0" fontId="27" fillId="0" borderId="0" xfId="27" applyFont="1" applyFill="1" applyAlignment="1" applyProtection="1">
      <alignment horizontal="justify" vertical="top"/>
    </xf>
    <xf numFmtId="0" fontId="117" fillId="0" borderId="0" xfId="0" applyFont="1" applyFill="1" applyAlignment="1" applyProtection="1">
      <alignment horizontal="justify" vertical="top"/>
    </xf>
    <xf numFmtId="0" fontId="135" fillId="0" borderId="0" xfId="0" applyFont="1" applyFill="1" applyAlignment="1" applyProtection="1">
      <alignment horizontal="right"/>
    </xf>
    <xf numFmtId="0" fontId="135" fillId="0" borderId="0" xfId="0" applyFont="1" applyFill="1" applyAlignment="1" applyProtection="1">
      <alignment horizontal="center"/>
    </xf>
    <xf numFmtId="4" fontId="135" fillId="0" borderId="0" xfId="0" applyNumberFormat="1" applyFont="1" applyFill="1" applyAlignment="1" applyProtection="1">
      <alignment horizontal="right"/>
    </xf>
    <xf numFmtId="0" fontId="75" fillId="0" borderId="0" xfId="0" applyFont="1" applyFill="1" applyAlignment="1" applyProtection="1">
      <alignment horizontal="right" vertical="top"/>
    </xf>
    <xf numFmtId="0" fontId="75" fillId="0" borderId="0" xfId="0" applyFont="1" applyFill="1" applyAlignment="1" applyProtection="1">
      <alignment horizontal="justify" vertical="top"/>
    </xf>
    <xf numFmtId="0" fontId="75" fillId="0" borderId="0" xfId="0" applyFont="1" applyFill="1" applyAlignment="1" applyProtection="1">
      <alignment horizontal="right"/>
    </xf>
    <xf numFmtId="0" fontId="75" fillId="0" borderId="0" xfId="0" applyFont="1" applyFill="1" applyAlignment="1" applyProtection="1">
      <alignment horizontal="center"/>
    </xf>
    <xf numFmtId="0" fontId="75" fillId="0" borderId="0" xfId="0" applyFont="1" applyFill="1" applyProtection="1"/>
    <xf numFmtId="0" fontId="76" fillId="0" borderId="0" xfId="0" applyFont="1" applyFill="1" applyAlignment="1" applyProtection="1">
      <alignment horizontal="right" vertical="top"/>
    </xf>
    <xf numFmtId="0" fontId="77" fillId="0" borderId="0" xfId="0" applyFont="1" applyFill="1" applyAlignment="1" applyProtection="1">
      <alignment horizontal="right"/>
    </xf>
    <xf numFmtId="0" fontId="77" fillId="0" borderId="0" xfId="0" applyFont="1" applyFill="1" applyAlignment="1" applyProtection="1">
      <alignment horizontal="center"/>
    </xf>
    <xf numFmtId="4" fontId="77" fillId="0" borderId="0" xfId="0" applyNumberFormat="1" applyFont="1" applyFill="1" applyAlignment="1" applyProtection="1">
      <alignment horizontal="right"/>
      <protection locked="0"/>
    </xf>
    <xf numFmtId="0" fontId="136" fillId="0" borderId="0" xfId="0" applyFont="1" applyFill="1" applyProtection="1"/>
    <xf numFmtId="0" fontId="27" fillId="0" borderId="0" xfId="0" applyFont="1" applyFill="1" applyBorder="1" applyAlignment="1" applyProtection="1">
      <alignment horizontal="left" vertical="top" wrapText="1"/>
      <protection hidden="1"/>
    </xf>
    <xf numFmtId="4" fontId="75" fillId="0" borderId="0" xfId="0" applyNumberFormat="1" applyFont="1" applyFill="1" applyAlignment="1" applyProtection="1">
      <alignment horizontal="right"/>
    </xf>
    <xf numFmtId="0" fontId="15" fillId="0" borderId="0" xfId="0" applyFont="1" applyFill="1" applyAlignment="1" applyProtection="1">
      <alignment horizontal="right" vertical="top"/>
    </xf>
    <xf numFmtId="0" fontId="20" fillId="0" borderId="0" xfId="0" applyFont="1" applyFill="1" applyAlignment="1" applyProtection="1">
      <alignment horizontal="left" vertical="top"/>
    </xf>
    <xf numFmtId="0" fontId="20" fillId="0" borderId="0" xfId="0" applyFont="1" applyFill="1" applyAlignment="1" applyProtection="1">
      <alignment horizontal="center" vertical="top"/>
    </xf>
    <xf numFmtId="0" fontId="137" fillId="0" borderId="0" xfId="0" applyFont="1" applyFill="1" applyAlignment="1" applyProtection="1">
      <alignment wrapText="1"/>
    </xf>
    <xf numFmtId="0" fontId="27" fillId="0" borderId="0" xfId="0" applyFont="1" applyFill="1" applyAlignment="1" applyProtection="1">
      <alignment vertical="center"/>
    </xf>
    <xf numFmtId="0" fontId="10" fillId="0" borderId="0" xfId="0" applyFont="1" applyFill="1" applyAlignment="1" applyProtection="1">
      <alignment vertical="center"/>
    </xf>
    <xf numFmtId="0" fontId="0" fillId="0" borderId="0" xfId="0" applyFill="1" applyBorder="1" applyProtection="1">
      <protection locked="0"/>
    </xf>
    <xf numFmtId="0" fontId="15" fillId="0" borderId="0" xfId="0" applyFont="1" applyFill="1" applyBorder="1" applyAlignment="1" applyProtection="1">
      <alignment vertical="center"/>
      <protection locked="0"/>
    </xf>
    <xf numFmtId="4" fontId="15" fillId="0" borderId="0" xfId="0" applyNumberFormat="1" applyFont="1" applyFill="1" applyAlignment="1" applyProtection="1">
      <alignment vertical="center"/>
      <protection locked="0"/>
    </xf>
    <xf numFmtId="0" fontId="10" fillId="0" borderId="0" xfId="0" applyFont="1" applyFill="1" applyProtection="1"/>
    <xf numFmtId="0" fontId="15" fillId="0" borderId="0" xfId="0" applyFont="1" applyFill="1" applyAlignment="1" applyProtection="1">
      <alignment horizontal="justify" vertical="center"/>
    </xf>
    <xf numFmtId="0" fontId="15" fillId="0" borderId="0" xfId="0" applyFont="1" applyFill="1" applyAlignment="1" applyProtection="1">
      <alignment horizontal="left" vertical="center"/>
    </xf>
    <xf numFmtId="0" fontId="15" fillId="0" borderId="0" xfId="0" applyFont="1" applyFill="1" applyAlignment="1" applyProtection="1">
      <alignment horizontal="right" vertical="center" wrapText="1"/>
    </xf>
    <xf numFmtId="0" fontId="15" fillId="0" borderId="0" xfId="0" applyFont="1" applyFill="1" applyAlignment="1" applyProtection="1">
      <alignment horizontal="left" vertical="center" indent="6"/>
    </xf>
    <xf numFmtId="0" fontId="11" fillId="0" borderId="0" xfId="0" applyNumberFormat="1" applyFont="1" applyFill="1" applyAlignment="1" applyProtection="1">
      <alignment horizontal="justify" vertical="top" wrapText="1"/>
    </xf>
    <xf numFmtId="0" fontId="15" fillId="0" borderId="0" xfId="0" quotePrefix="1" applyFont="1" applyFill="1" applyAlignment="1" applyProtection="1">
      <alignment wrapText="1"/>
    </xf>
    <xf numFmtId="0" fontId="11" fillId="0" borderId="0" xfId="0" applyNumberFormat="1" applyFont="1" applyFill="1" applyBorder="1" applyAlignment="1" applyProtection="1">
      <alignment horizontal="justify" vertical="top" wrapText="1"/>
    </xf>
    <xf numFmtId="0" fontId="55" fillId="0" borderId="0" xfId="0" applyFont="1" applyFill="1" applyAlignment="1" applyProtection="1">
      <alignment horizontal="left" vertical="center"/>
    </xf>
    <xf numFmtId="49" fontId="15" fillId="0" borderId="0" xfId="0" applyNumberFormat="1" applyFont="1" applyFill="1" applyAlignment="1" applyProtection="1">
      <alignment horizontal="left" vertical="center"/>
    </xf>
    <xf numFmtId="0" fontId="12" fillId="0" borderId="0" xfId="25" applyFont="1" applyFill="1" applyBorder="1" applyAlignment="1" applyProtection="1">
      <alignment vertical="top" wrapText="1"/>
    </xf>
    <xf numFmtId="0" fontId="74" fillId="0" borderId="0" xfId="27" applyFill="1" applyAlignment="1" applyProtection="1">
      <alignment horizontal="right"/>
    </xf>
    <xf numFmtId="0" fontId="74" fillId="0" borderId="0" xfId="27" applyFill="1" applyAlignment="1" applyProtection="1">
      <alignment horizontal="center"/>
    </xf>
    <xf numFmtId="0" fontId="74" fillId="0" borderId="0" xfId="27" applyFill="1" applyProtection="1">
      <protection locked="0"/>
    </xf>
    <xf numFmtId="0" fontId="15" fillId="0" borderId="0" xfId="27" applyFont="1" applyFill="1" applyAlignment="1" applyProtection="1">
      <alignment horizontal="right"/>
    </xf>
    <xf numFmtId="0" fontId="15" fillId="0" borderId="0" xfId="27" applyFont="1" applyFill="1" applyAlignment="1" applyProtection="1">
      <alignment horizontal="center"/>
    </xf>
    <xf numFmtId="4" fontId="15" fillId="0" borderId="0" xfId="27" applyNumberFormat="1" applyFont="1" applyFill="1" applyAlignment="1" applyProtection="1">
      <alignment horizontal="right"/>
      <protection locked="0"/>
    </xf>
    <xf numFmtId="0" fontId="77" fillId="0" borderId="0" xfId="0" applyFont="1" applyFill="1" applyProtection="1"/>
    <xf numFmtId="0" fontId="138" fillId="0" borderId="0" xfId="0" quotePrefix="1" applyFont="1" applyFill="1" applyAlignment="1" applyProtection="1">
      <alignment wrapText="1"/>
    </xf>
    <xf numFmtId="0" fontId="139" fillId="0" borderId="0" xfId="0" quotePrefix="1" applyFont="1" applyFill="1" applyAlignment="1" applyProtection="1">
      <alignment wrapText="1"/>
    </xf>
    <xf numFmtId="0" fontId="138" fillId="0" borderId="0" xfId="0" applyFont="1" applyFill="1" applyAlignment="1" applyProtection="1">
      <alignment wrapText="1"/>
    </xf>
    <xf numFmtId="0" fontId="112" fillId="0" borderId="0" xfId="0" applyFont="1" applyFill="1" applyAlignment="1" applyProtection="1">
      <alignment horizontal="right"/>
    </xf>
    <xf numFmtId="0" fontId="112" fillId="0" borderId="0" xfId="0" applyFont="1" applyFill="1" applyAlignment="1" applyProtection="1">
      <alignment horizontal="center" vertical="top" wrapText="1"/>
    </xf>
    <xf numFmtId="0" fontId="134" fillId="0" borderId="0" xfId="0" applyFont="1" applyFill="1" applyAlignment="1" applyProtection="1">
      <alignment wrapText="1"/>
    </xf>
    <xf numFmtId="0" fontId="140" fillId="0" borderId="0" xfId="0" applyFont="1" applyFill="1" applyAlignment="1" applyProtection="1">
      <alignment horizontal="right"/>
    </xf>
    <xf numFmtId="0" fontId="133" fillId="0" borderId="0" xfId="0" applyFont="1" applyFill="1" applyAlignment="1" applyProtection="1">
      <alignment wrapText="1"/>
    </xf>
    <xf numFmtId="0" fontId="80" fillId="0" borderId="0" xfId="0" applyNumberFormat="1" applyFont="1" applyFill="1" applyAlignment="1" applyProtection="1">
      <alignment vertical="top" wrapText="1"/>
    </xf>
    <xf numFmtId="0" fontId="80" fillId="0" borderId="0" xfId="0" applyNumberFormat="1" applyFont="1" applyFill="1" applyAlignment="1" applyProtection="1">
      <alignment vertical="top" wrapText="1"/>
      <protection locked="0"/>
    </xf>
    <xf numFmtId="0" fontId="80" fillId="0" borderId="0" xfId="0" applyNumberFormat="1" applyFont="1" applyFill="1" applyAlignment="1" applyProtection="1">
      <alignment horizontal="center" vertical="top" wrapText="1"/>
    </xf>
    <xf numFmtId="0" fontId="80" fillId="0" borderId="0" xfId="0" applyNumberFormat="1" applyFont="1" applyFill="1" applyAlignment="1" applyProtection="1">
      <alignment horizontal="right" vertical="top" wrapText="1"/>
    </xf>
    <xf numFmtId="4" fontId="80" fillId="0" borderId="0" xfId="0" applyNumberFormat="1" applyFont="1" applyFill="1" applyAlignment="1" applyProtection="1">
      <alignment horizontal="center" vertical="top" wrapText="1"/>
      <protection locked="0"/>
    </xf>
    <xf numFmtId="0" fontId="27" fillId="0" borderId="0" xfId="0" applyNumberFormat="1" applyFont="1" applyFill="1" applyAlignment="1" applyProtection="1">
      <alignment horizontal="justify" vertical="top" wrapText="1"/>
    </xf>
    <xf numFmtId="4" fontId="27" fillId="0" borderId="0" xfId="0" applyNumberFormat="1" applyFont="1" applyFill="1" applyAlignment="1" applyProtection="1">
      <alignment horizontal="justify" vertical="top" wrapText="1"/>
    </xf>
    <xf numFmtId="4" fontId="27" fillId="0" borderId="0" xfId="0" applyNumberFormat="1" applyFont="1" applyFill="1" applyBorder="1" applyAlignment="1" applyProtection="1">
      <alignment horizontal="justify" vertical="top" wrapText="1"/>
    </xf>
    <xf numFmtId="4" fontId="27" fillId="0" borderId="0" xfId="0" applyNumberFormat="1" applyFont="1" applyFill="1" applyBorder="1" applyAlignment="1" applyProtection="1">
      <alignment horizontal="right"/>
      <protection locked="0"/>
    </xf>
    <xf numFmtId="0" fontId="27" fillId="0" borderId="0" xfId="0" applyNumberFormat="1" applyFont="1" applyFill="1" applyBorder="1" applyAlignment="1" applyProtection="1">
      <alignment horizontal="justify" vertical="top" wrapText="1"/>
    </xf>
    <xf numFmtId="0" fontId="27" fillId="0" borderId="9" xfId="0" applyNumberFormat="1" applyFont="1" applyFill="1" applyBorder="1" applyAlignment="1" applyProtection="1">
      <alignment horizontal="justify" vertical="top" wrapText="1"/>
    </xf>
    <xf numFmtId="4" fontId="27" fillId="0" borderId="9" xfId="0" applyNumberFormat="1" applyFont="1" applyFill="1" applyBorder="1" applyAlignment="1" applyProtection="1">
      <alignment horizontal="right"/>
      <protection locked="0"/>
    </xf>
    <xf numFmtId="4" fontId="27" fillId="0" borderId="9" xfId="0" applyNumberFormat="1" applyFont="1" applyFill="1" applyBorder="1" applyAlignment="1" applyProtection="1">
      <alignment horizontal="right"/>
    </xf>
    <xf numFmtId="0" fontId="81" fillId="0" borderId="0" xfId="0" applyNumberFormat="1" applyFont="1" applyFill="1" applyAlignment="1" applyProtection="1">
      <alignment horizontal="justify" vertical="top" wrapText="1"/>
    </xf>
    <xf numFmtId="4" fontId="81" fillId="0" borderId="0" xfId="0" applyNumberFormat="1" applyFont="1" applyFill="1" applyAlignment="1" applyProtection="1">
      <alignment horizontal="right"/>
      <protection locked="0"/>
    </xf>
    <xf numFmtId="4" fontId="81" fillId="0" borderId="0" xfId="0" applyNumberFormat="1" applyFont="1" applyFill="1" applyAlignment="1" applyProtection="1">
      <alignment horizontal="right"/>
    </xf>
    <xf numFmtId="49" fontId="15" fillId="0" borderId="0" xfId="23" applyNumberFormat="1" applyFont="1" applyFill="1" applyBorder="1" applyAlignment="1" applyProtection="1">
      <alignment vertical="top" wrapText="1"/>
    </xf>
    <xf numFmtId="0" fontId="18" fillId="0" borderId="0" xfId="0" applyFont="1" applyFill="1"/>
    <xf numFmtId="4" fontId="16" fillId="0" borderId="0" xfId="0" applyNumberFormat="1" applyFont="1" applyFill="1" applyAlignment="1">
      <alignment horizontal="right"/>
    </xf>
    <xf numFmtId="0" fontId="7" fillId="0" borderId="0" xfId="0" applyFont="1" applyFill="1" applyBorder="1" applyAlignment="1" applyProtection="1">
      <alignment horizontal="left" vertical="justify" wrapText="1"/>
    </xf>
    <xf numFmtId="0" fontId="18" fillId="0" borderId="0" xfId="0" applyFont="1" applyFill="1" applyAlignment="1" applyProtection="1">
      <alignment horizontal="center"/>
    </xf>
    <xf numFmtId="0" fontId="16" fillId="0" borderId="0" xfId="0" applyFont="1" applyFill="1" applyAlignment="1" applyProtection="1">
      <alignment wrapText="1"/>
    </xf>
    <xf numFmtId="0" fontId="16" fillId="0" borderId="0" xfId="0" applyFont="1" applyFill="1" applyAlignment="1" applyProtection="1">
      <alignment horizontal="center"/>
    </xf>
    <xf numFmtId="0" fontId="16" fillId="0" borderId="0" xfId="0" applyFont="1" applyFill="1" applyAlignment="1" applyProtection="1">
      <alignment horizontal="right"/>
    </xf>
    <xf numFmtId="4" fontId="16" fillId="0" borderId="0" xfId="0" applyNumberFormat="1" applyFont="1" applyFill="1" applyAlignment="1" applyProtection="1">
      <alignment horizontal="right"/>
    </xf>
    <xf numFmtId="0" fontId="24" fillId="0" borderId="0" xfId="0" applyFont="1" applyFill="1" applyAlignment="1" applyProtection="1">
      <alignment vertical="center" wrapText="1"/>
    </xf>
    <xf numFmtId="0" fontId="2" fillId="0" borderId="40" xfId="0" quotePrefix="1" applyFont="1" applyFill="1" applyBorder="1" applyAlignment="1" applyProtection="1">
      <alignment horizontal="left" vertical="justify"/>
    </xf>
    <xf numFmtId="0" fontId="2" fillId="0" borderId="46" xfId="0" quotePrefix="1" applyFont="1" applyFill="1" applyBorder="1" applyAlignment="1" applyProtection="1">
      <alignment horizontal="left" vertical="justify"/>
    </xf>
    <xf numFmtId="0" fontId="2" fillId="0" borderId="39" xfId="0" quotePrefix="1" applyFont="1" applyFill="1" applyBorder="1" applyAlignment="1" applyProtection="1">
      <alignment horizontal="left" vertical="justify"/>
    </xf>
    <xf numFmtId="0" fontId="2" fillId="0" borderId="33" xfId="0" quotePrefix="1" applyFont="1" applyFill="1" applyBorder="1" applyAlignment="1" applyProtection="1">
      <alignment horizontal="left" vertical="justify"/>
    </xf>
    <xf numFmtId="0" fontId="24" fillId="0" borderId="0" xfId="0" applyFont="1" applyFill="1" applyAlignment="1" applyProtection="1">
      <alignment vertical="center"/>
    </xf>
    <xf numFmtId="0" fontId="24" fillId="0" borderId="0" xfId="0" applyFont="1" applyFill="1" applyProtection="1"/>
    <xf numFmtId="0" fontId="18" fillId="0" borderId="0" xfId="0" applyFont="1" applyFill="1" applyProtection="1"/>
    <xf numFmtId="0" fontId="22" fillId="0" borderId="0" xfId="0" applyFont="1" applyFill="1" applyAlignment="1" applyProtection="1">
      <alignment horizontal="center" vertical="center"/>
    </xf>
    <xf numFmtId="0" fontId="7" fillId="0" borderId="0" xfId="0" applyFont="1" applyFill="1" applyBorder="1" applyAlignment="1" applyProtection="1">
      <alignment horizontal="justify" vertical="justify"/>
      <protection locked="0"/>
    </xf>
    <xf numFmtId="4" fontId="16" fillId="0" borderId="0" xfId="0" applyNumberFormat="1" applyFont="1" applyFill="1" applyAlignment="1" applyProtection="1">
      <alignment horizontal="right"/>
      <protection locked="0"/>
    </xf>
    <xf numFmtId="0" fontId="91" fillId="0" borderId="0" xfId="0" applyFont="1" applyFill="1" applyAlignment="1" applyProtection="1">
      <alignment horizontal="left" vertical="center" wrapText="1"/>
    </xf>
    <xf numFmtId="0" fontId="11" fillId="0" borderId="41" xfId="0" applyFont="1" applyFill="1" applyBorder="1" applyAlignment="1" applyProtection="1">
      <alignment vertical="justify" wrapText="1"/>
    </xf>
    <xf numFmtId="0" fontId="15" fillId="0" borderId="0" xfId="0" applyFont="1" applyFill="1" applyAlignment="1" applyProtection="1">
      <alignment wrapText="1"/>
      <protection locked="0"/>
    </xf>
    <xf numFmtId="0" fontId="11" fillId="0" borderId="0" xfId="0" applyFont="1" applyFill="1" applyAlignment="1" applyProtection="1">
      <alignment horizontal="justify" vertical="center"/>
      <protection locked="0"/>
    </xf>
    <xf numFmtId="0" fontId="3" fillId="0" borderId="2" xfId="0" applyFont="1" applyFill="1" applyBorder="1" applyAlignment="1" applyProtection="1">
      <alignment horizontal="justify" vertical="justify"/>
      <protection locked="0"/>
    </xf>
    <xf numFmtId="0" fontId="12" fillId="0" borderId="0" xfId="0" applyFont="1" applyFill="1" applyBorder="1" applyAlignment="1" applyProtection="1">
      <alignment vertical="top"/>
      <protection locked="0"/>
    </xf>
    <xf numFmtId="0" fontId="12" fillId="0" borderId="8" xfId="0" applyFont="1" applyFill="1" applyBorder="1" applyAlignment="1" applyProtection="1">
      <alignment vertical="top"/>
      <protection locked="0"/>
    </xf>
    <xf numFmtId="0" fontId="11" fillId="0" borderId="0" xfId="0" applyFont="1" applyFill="1" applyBorder="1" applyAlignment="1" applyProtection="1">
      <alignment horizontal="justify" vertical="center"/>
      <protection locked="0"/>
    </xf>
    <xf numFmtId="0" fontId="3" fillId="0" borderId="0" xfId="0" applyFont="1" applyFill="1" applyBorder="1" applyAlignment="1" applyProtection="1">
      <alignment horizontal="justify" vertical="justify"/>
      <protection locked="0"/>
    </xf>
    <xf numFmtId="0" fontId="11" fillId="0" borderId="0" xfId="18" applyFont="1" applyFill="1" applyBorder="1" applyAlignment="1" applyProtection="1">
      <alignment horizontal="center"/>
      <protection locked="0"/>
    </xf>
    <xf numFmtId="0" fontId="28" fillId="0" borderId="0" xfId="0" applyFont="1" applyFill="1" applyBorder="1" applyProtection="1">
      <protection locked="0"/>
    </xf>
    <xf numFmtId="0" fontId="16" fillId="0" borderId="0" xfId="19" applyFont="1" applyFill="1" applyProtection="1">
      <protection locked="0"/>
    </xf>
    <xf numFmtId="4" fontId="16" fillId="0" borderId="0" xfId="19" applyNumberFormat="1" applyFont="1" applyFill="1" applyProtection="1">
      <protection locked="0"/>
    </xf>
    <xf numFmtId="4" fontId="16" fillId="0" borderId="0" xfId="19" applyNumberFormat="1" applyFont="1" applyFill="1" applyAlignment="1" applyProtection="1">
      <alignment wrapText="1"/>
      <protection locked="0"/>
    </xf>
    <xf numFmtId="4" fontId="16" fillId="0" borderId="0" xfId="0" applyNumberFormat="1" applyFont="1" applyFill="1" applyProtection="1">
      <protection locked="0"/>
    </xf>
    <xf numFmtId="188" fontId="144" fillId="0" borderId="0" xfId="0" applyNumberFormat="1" applyFont="1" applyFill="1" applyProtection="1">
      <protection locked="0"/>
    </xf>
    <xf numFmtId="49" fontId="82" fillId="0" borderId="0" xfId="0" applyNumberFormat="1" applyFont="1" applyFill="1" applyAlignment="1" applyProtection="1">
      <alignment vertical="top"/>
      <protection locked="0"/>
    </xf>
    <xf numFmtId="0" fontId="18" fillId="0" borderId="0" xfId="0" applyFont="1" applyFill="1" applyProtection="1">
      <protection locked="0"/>
    </xf>
    <xf numFmtId="0" fontId="11" fillId="0" borderId="0" xfId="0" applyFont="1" applyFill="1" applyProtection="1">
      <protection locked="0"/>
    </xf>
    <xf numFmtId="4" fontId="0" fillId="0" borderId="0" xfId="0" applyNumberFormat="1" applyFont="1" applyFill="1" applyAlignment="1" applyProtection="1">
      <alignment horizontal="center"/>
      <protection locked="0"/>
    </xf>
    <xf numFmtId="4" fontId="0" fillId="0" borderId="0" xfId="0" applyNumberFormat="1" applyFont="1" applyFill="1" applyBorder="1" applyAlignment="1" applyProtection="1">
      <alignment horizontal="center"/>
      <protection locked="0"/>
    </xf>
    <xf numFmtId="4" fontId="3" fillId="0" borderId="0" xfId="0" applyNumberFormat="1" applyFont="1" applyFill="1" applyBorder="1" applyAlignment="1" applyProtection="1">
      <alignment horizontal="center"/>
      <protection locked="0"/>
    </xf>
    <xf numFmtId="4" fontId="3" fillId="0" borderId="33" xfId="0" applyNumberFormat="1" applyFont="1" applyFill="1" applyBorder="1" applyAlignment="1" applyProtection="1">
      <alignment horizontal="center"/>
      <protection locked="0"/>
    </xf>
    <xf numFmtId="4" fontId="2" fillId="0" borderId="0" xfId="0" applyNumberFormat="1" applyFont="1" applyFill="1" applyBorder="1" applyAlignment="1" applyProtection="1">
      <alignment horizontal="center"/>
      <protection locked="0"/>
    </xf>
    <xf numFmtId="4" fontId="7" fillId="0" borderId="0" xfId="0" applyNumberFormat="1" applyFont="1" applyFill="1" applyBorder="1" applyAlignment="1" applyProtection="1">
      <alignment horizontal="center"/>
      <protection locked="0"/>
    </xf>
    <xf numFmtId="4" fontId="11" fillId="0" borderId="0" xfId="0" applyNumberFormat="1" applyFont="1" applyFill="1" applyAlignment="1" applyProtection="1">
      <alignment horizontal="center"/>
      <protection locked="0"/>
    </xf>
    <xf numFmtId="0" fontId="0" fillId="0" borderId="38" xfId="0" applyFont="1" applyFill="1" applyBorder="1" applyAlignment="1" applyProtection="1">
      <alignment horizontal="center" vertical="top"/>
    </xf>
    <xf numFmtId="0" fontId="0" fillId="0" borderId="34" xfId="0" applyFont="1" applyFill="1" applyBorder="1" applyAlignment="1" applyProtection="1">
      <alignment horizontal="justify" vertical="center"/>
    </xf>
    <xf numFmtId="0" fontId="0" fillId="0" borderId="0" xfId="0" applyFont="1" applyFill="1" applyBorder="1" applyAlignment="1" applyProtection="1">
      <alignment horizontal="justify" vertical="center"/>
    </xf>
    <xf numFmtId="0" fontId="0" fillId="0" borderId="38" xfId="0" applyFont="1" applyFill="1" applyBorder="1" applyAlignment="1" applyProtection="1">
      <alignment horizontal="center" vertical="justify"/>
    </xf>
    <xf numFmtId="0" fontId="8" fillId="0" borderId="0" xfId="0" applyFont="1" applyFill="1" applyBorder="1" applyAlignment="1" applyProtection="1">
      <alignment horizontal="center"/>
    </xf>
    <xf numFmtId="0" fontId="3" fillId="0" borderId="0" xfId="0" applyFont="1" applyFill="1" applyBorder="1" applyAlignment="1" applyProtection="1">
      <alignment horizontal="justify" vertical="justify"/>
    </xf>
    <xf numFmtId="0" fontId="0" fillId="0" borderId="34" xfId="0" applyFont="1" applyFill="1" applyBorder="1" applyAlignment="1" applyProtection="1">
      <alignment horizontal="left" vertical="justify" wrapText="1"/>
    </xf>
    <xf numFmtId="0" fontId="0" fillId="0" borderId="33" xfId="0" quotePrefix="1" applyFont="1" applyFill="1" applyBorder="1" applyAlignment="1" applyProtection="1">
      <alignment horizontal="justify" vertical="center"/>
    </xf>
    <xf numFmtId="0" fontId="0" fillId="0" borderId="33" xfId="0" quotePrefix="1" applyFont="1" applyFill="1" applyBorder="1" applyAlignment="1" applyProtection="1">
      <alignment horizontal="left" vertical="justify"/>
    </xf>
    <xf numFmtId="0" fontId="0" fillId="0" borderId="34" xfId="0" quotePrefix="1" applyFont="1" applyFill="1" applyBorder="1" applyAlignment="1" applyProtection="1">
      <alignment horizontal="left" vertical="justify"/>
    </xf>
    <xf numFmtId="0" fontId="0" fillId="0" borderId="34" xfId="0" quotePrefix="1" applyFont="1" applyFill="1" applyBorder="1" applyAlignment="1" applyProtection="1">
      <alignment horizontal="justify" vertical="center"/>
    </xf>
    <xf numFmtId="0" fontId="0" fillId="0" borderId="33" xfId="0" quotePrefix="1" applyFont="1" applyFill="1" applyBorder="1" applyAlignment="1" applyProtection="1">
      <alignment horizontal="left" vertical="center" wrapText="1"/>
    </xf>
    <xf numFmtId="0" fontId="0" fillId="0" borderId="39" xfId="0" quotePrefix="1" applyFont="1" applyFill="1" applyBorder="1" applyAlignment="1" applyProtection="1">
      <alignment horizontal="justify" vertical="center"/>
    </xf>
    <xf numFmtId="0" fontId="0" fillId="0" borderId="39" xfId="0" quotePrefix="1" applyFont="1" applyFill="1" applyBorder="1" applyAlignment="1" applyProtection="1">
      <alignment horizontal="left" vertical="justify"/>
    </xf>
    <xf numFmtId="0" fontId="0" fillId="0" borderId="0" xfId="0" quotePrefix="1" applyFont="1" applyFill="1" applyBorder="1" applyAlignment="1" applyProtection="1">
      <alignment horizontal="justify" vertical="center"/>
    </xf>
    <xf numFmtId="0" fontId="11" fillId="0" borderId="0" xfId="0" quotePrefix="1" applyFont="1" applyFill="1" applyBorder="1" applyAlignment="1" applyProtection="1">
      <alignment horizontal="justify" vertical="center"/>
    </xf>
    <xf numFmtId="0" fontId="0" fillId="0" borderId="34" xfId="0" applyFont="1" applyFill="1" applyBorder="1" applyAlignment="1" applyProtection="1">
      <alignment vertical="justify" wrapText="1"/>
    </xf>
    <xf numFmtId="0" fontId="11" fillId="0" borderId="40" xfId="0" applyFont="1" applyFill="1" applyBorder="1" applyAlignment="1" applyProtection="1">
      <alignment horizontal="center"/>
    </xf>
    <xf numFmtId="0" fontId="11" fillId="0" borderId="0" xfId="18" applyFont="1" applyFill="1" applyBorder="1" applyAlignment="1" applyProtection="1">
      <alignment horizontal="center"/>
    </xf>
    <xf numFmtId="0" fontId="12" fillId="0" borderId="33" xfId="18" quotePrefix="1" applyFont="1" applyFill="1" applyBorder="1" applyAlignment="1" applyProtection="1">
      <alignment horizontal="left" vertical="justify" wrapText="1"/>
    </xf>
    <xf numFmtId="0" fontId="11" fillId="0" borderId="39" xfId="18" applyFont="1" applyFill="1" applyBorder="1" applyAlignment="1" applyProtection="1">
      <alignment horizontal="center"/>
    </xf>
    <xf numFmtId="0" fontId="11" fillId="0" borderId="39" xfId="0" applyFont="1" applyFill="1" applyBorder="1" applyAlignment="1" applyProtection="1">
      <alignment horizontal="center"/>
    </xf>
    <xf numFmtId="0" fontId="12" fillId="0" borderId="0" xfId="18" quotePrefix="1" applyFont="1" applyFill="1" applyBorder="1" applyAlignment="1" applyProtection="1">
      <alignment horizontal="left" vertical="top" wrapText="1"/>
    </xf>
    <xf numFmtId="0" fontId="11" fillId="0" borderId="41" xfId="0" quotePrefix="1" applyFont="1" applyFill="1" applyBorder="1" applyAlignment="1" applyProtection="1">
      <alignment horizontal="left" vertical="distributed"/>
    </xf>
    <xf numFmtId="0" fontId="0" fillId="0" borderId="34" xfId="0" applyFont="1" applyFill="1" applyBorder="1" applyAlignment="1" applyProtection="1">
      <alignment horizontal="left" vertical="justify"/>
    </xf>
    <xf numFmtId="0" fontId="106" fillId="0" borderId="0" xfId="0" applyFont="1" applyFill="1" applyBorder="1" applyAlignment="1" applyProtection="1">
      <alignment horizontal="justify" vertical="center"/>
    </xf>
    <xf numFmtId="0" fontId="11" fillId="0" borderId="33" xfId="0" quotePrefix="1" applyFont="1" applyFill="1" applyBorder="1" applyAlignment="1" applyProtection="1">
      <alignment horizontal="left" vertical="justify"/>
    </xf>
    <xf numFmtId="0" fontId="0" fillId="0" borderId="33" xfId="0" quotePrefix="1" applyFont="1" applyFill="1" applyBorder="1" applyAlignment="1" applyProtection="1">
      <alignment vertical="justify"/>
    </xf>
    <xf numFmtId="0" fontId="11" fillId="0" borderId="34" xfId="0" quotePrefix="1" applyFont="1" applyFill="1" applyBorder="1" applyAlignment="1" applyProtection="1">
      <alignment horizontal="justify" vertical="center" wrapText="1"/>
    </xf>
    <xf numFmtId="0" fontId="28" fillId="0" borderId="0" xfId="0" applyFont="1" applyFill="1" applyBorder="1" applyProtection="1"/>
    <xf numFmtId="0" fontId="28" fillId="0" borderId="0" xfId="0" quotePrefix="1" applyFont="1" applyFill="1" applyBorder="1" applyProtection="1"/>
    <xf numFmtId="0" fontId="11" fillId="0" borderId="34" xfId="0" applyFont="1" applyFill="1" applyBorder="1" applyAlignment="1" applyProtection="1">
      <alignment horizontal="center" vertical="top"/>
    </xf>
    <xf numFmtId="0" fontId="11" fillId="0" borderId="34" xfId="0" applyFont="1" applyFill="1" applyBorder="1" applyAlignment="1" applyProtection="1">
      <alignment horizontal="justify" vertical="center" wrapText="1"/>
    </xf>
    <xf numFmtId="0" fontId="15" fillId="0" borderId="0" xfId="19" applyFont="1" applyFill="1" applyAlignment="1" applyProtection="1">
      <alignment horizontal="center" vertical="top"/>
    </xf>
    <xf numFmtId="0" fontId="16" fillId="0" borderId="0" xfId="19" applyNumberFormat="1" applyFont="1" applyFill="1" applyAlignment="1" applyProtection="1">
      <alignment horizontal="left" vertical="top" wrapText="1"/>
    </xf>
    <xf numFmtId="0" fontId="16" fillId="0" borderId="0" xfId="19" applyFont="1" applyFill="1" applyProtection="1"/>
    <xf numFmtId="4" fontId="16" fillId="0" borderId="0" xfId="19" applyNumberFormat="1" applyFont="1" applyFill="1" applyProtection="1"/>
    <xf numFmtId="0" fontId="15" fillId="0" borderId="0" xfId="19" applyFont="1" applyFill="1" applyAlignment="1" applyProtection="1">
      <alignment horizontal="center"/>
    </xf>
    <xf numFmtId="186" fontId="15" fillId="0" borderId="0" xfId="7" applyFont="1" applyFill="1" applyAlignment="1" applyProtection="1">
      <alignment horizontal="center" vertical="top"/>
    </xf>
    <xf numFmtId="0" fontId="16" fillId="0" borderId="0" xfId="19" applyNumberFormat="1" applyFont="1" applyFill="1" applyAlignment="1" applyProtection="1">
      <alignment wrapText="1"/>
    </xf>
    <xf numFmtId="0" fontId="16" fillId="0" borderId="0" xfId="19" applyFont="1" applyFill="1" applyAlignment="1" applyProtection="1">
      <alignment wrapText="1"/>
    </xf>
    <xf numFmtId="4" fontId="16" fillId="0" borderId="0" xfId="19" applyNumberFormat="1" applyFont="1" applyFill="1" applyAlignment="1" applyProtection="1">
      <alignment wrapText="1"/>
    </xf>
    <xf numFmtId="0" fontId="16" fillId="0" borderId="0" xfId="0" applyFont="1" applyFill="1" applyAlignment="1" applyProtection="1">
      <alignment horizontal="left"/>
    </xf>
    <xf numFmtId="4" fontId="16" fillId="0" borderId="0" xfId="0" applyNumberFormat="1" applyFont="1" applyFill="1" applyProtection="1"/>
    <xf numFmtId="0" fontId="16" fillId="0" borderId="0" xfId="19" quotePrefix="1" applyNumberFormat="1" applyFont="1" applyFill="1" applyAlignment="1" applyProtection="1">
      <alignment horizontal="left" vertical="top" wrapText="1"/>
    </xf>
    <xf numFmtId="0" fontId="3" fillId="0" borderId="0" xfId="0" applyFont="1" applyFill="1" applyBorder="1" applyAlignment="1" applyProtection="1">
      <alignment horizontal="justify" vertical="center"/>
    </xf>
    <xf numFmtId="0" fontId="2" fillId="0" borderId="38" xfId="0" quotePrefix="1" applyFont="1" applyFill="1" applyBorder="1" applyAlignment="1" applyProtection="1">
      <alignment horizontal="justify" vertical="center"/>
    </xf>
    <xf numFmtId="0" fontId="0" fillId="0" borderId="42" xfId="0" quotePrefix="1" applyFont="1" applyFill="1" applyBorder="1" applyAlignment="1" applyProtection="1">
      <alignment horizontal="justify" vertical="center"/>
    </xf>
    <xf numFmtId="0" fontId="0" fillId="0" borderId="33" xfId="0" quotePrefix="1" applyFont="1" applyFill="1" applyBorder="1" applyAlignment="1" applyProtection="1">
      <alignment horizontal="justify" vertical="center" wrapText="1"/>
    </xf>
    <xf numFmtId="0" fontId="2" fillId="0" borderId="38" xfId="0" quotePrefix="1" applyFont="1" applyFill="1" applyBorder="1" applyAlignment="1" applyProtection="1">
      <alignment horizontal="left" vertical="justify"/>
    </xf>
    <xf numFmtId="0" fontId="2" fillId="0" borderId="0" xfId="0" quotePrefix="1" applyFont="1" applyFill="1" applyBorder="1" applyAlignment="1" applyProtection="1">
      <alignment horizontal="left" vertical="justify"/>
    </xf>
    <xf numFmtId="0" fontId="2" fillId="0" borderId="43" xfId="0" quotePrefix="1" applyFont="1" applyFill="1" applyBorder="1" applyAlignment="1" applyProtection="1">
      <alignment horizontal="left" vertical="justify"/>
    </xf>
    <xf numFmtId="188" fontId="144" fillId="0" borderId="0" xfId="0" applyNumberFormat="1" applyFont="1" applyFill="1" applyProtection="1"/>
    <xf numFmtId="0" fontId="142" fillId="0" borderId="0" xfId="0" applyNumberFormat="1" applyFont="1" applyFill="1" applyAlignment="1" applyProtection="1">
      <alignment horizontal="left" vertical="top" wrapText="1"/>
    </xf>
    <xf numFmtId="188" fontId="144" fillId="0" borderId="0" xfId="0" applyNumberFormat="1" applyFont="1" applyFill="1" applyAlignment="1" applyProtection="1">
      <alignment horizontal="right"/>
    </xf>
    <xf numFmtId="0" fontId="142" fillId="0" borderId="0" xfId="0" applyNumberFormat="1" applyFont="1" applyFill="1" applyAlignment="1" applyProtection="1">
      <alignment horizontal="justify" vertical="top" wrapText="1"/>
    </xf>
    <xf numFmtId="188" fontId="144" fillId="0" borderId="0" xfId="0" applyNumberFormat="1" applyFont="1" applyFill="1" applyAlignment="1" applyProtection="1">
      <alignment horizontal="center"/>
    </xf>
    <xf numFmtId="189" fontId="141" fillId="0" borderId="0" xfId="0" applyNumberFormat="1" applyFont="1" applyFill="1" applyAlignment="1" applyProtection="1">
      <alignment horizontal="right"/>
    </xf>
    <xf numFmtId="49" fontId="82" fillId="0" borderId="0" xfId="0" applyNumberFormat="1" applyFont="1" applyFill="1" applyAlignment="1" applyProtection="1">
      <alignment horizontal="justify" vertical="top" wrapText="1"/>
    </xf>
    <xf numFmtId="49" fontId="82" fillId="0" borderId="0" xfId="0" applyNumberFormat="1" applyFont="1" applyFill="1" applyAlignment="1" applyProtection="1">
      <alignment vertical="top"/>
    </xf>
    <xf numFmtId="0" fontId="144" fillId="0" borderId="0" xfId="0" applyNumberFormat="1" applyFont="1" applyFill="1" applyAlignment="1" applyProtection="1">
      <alignment horizontal="left" vertical="top" wrapText="1"/>
    </xf>
    <xf numFmtId="0" fontId="144" fillId="0" borderId="0" xfId="0" applyNumberFormat="1" applyFont="1" applyFill="1" applyAlignment="1" applyProtection="1">
      <alignment horizontal="justify" vertical="top" wrapText="1"/>
    </xf>
    <xf numFmtId="49" fontId="19" fillId="0" borderId="0" xfId="0" applyNumberFormat="1" applyFont="1" applyFill="1" applyProtection="1"/>
    <xf numFmtId="0" fontId="19" fillId="0" borderId="0" xfId="0" applyFont="1" applyFill="1" applyProtection="1"/>
    <xf numFmtId="3" fontId="19" fillId="0" borderId="0" xfId="0" applyNumberFormat="1" applyFont="1" applyFill="1" applyAlignment="1" applyProtection="1">
      <alignment horizontal="center"/>
    </xf>
    <xf numFmtId="0" fontId="0" fillId="0" borderId="0" xfId="0" applyFont="1" applyFill="1" applyBorder="1" applyAlignment="1" applyProtection="1">
      <alignment horizontal="center" vertical="center"/>
    </xf>
    <xf numFmtId="0" fontId="11" fillId="0" borderId="0" xfId="0" applyFont="1" applyFill="1" applyBorder="1" applyAlignment="1" applyProtection="1">
      <alignment horizontal="justify" vertical="justify"/>
    </xf>
    <xf numFmtId="0" fontId="11" fillId="0" borderId="0" xfId="0" applyFont="1" applyFill="1" applyBorder="1" applyAlignment="1" applyProtection="1"/>
    <xf numFmtId="0" fontId="16" fillId="0" borderId="0" xfId="0" applyFont="1" applyFill="1" applyProtection="1"/>
    <xf numFmtId="0" fontId="11" fillId="0" borderId="44" xfId="0" quotePrefix="1" applyFont="1" applyFill="1" applyBorder="1" applyAlignment="1" applyProtection="1">
      <alignment horizontal="left" vertical="justify" wrapText="1"/>
    </xf>
    <xf numFmtId="0" fontId="11" fillId="0" borderId="45" xfId="0" applyFont="1" applyFill="1" applyBorder="1" applyAlignment="1" applyProtection="1">
      <alignment vertical="justify"/>
    </xf>
    <xf numFmtId="4" fontId="3" fillId="0" borderId="33" xfId="0" applyNumberFormat="1" applyFont="1" applyFill="1" applyBorder="1" applyAlignment="1" applyProtection="1">
      <alignment horizontal="center"/>
    </xf>
    <xf numFmtId="2" fontId="28" fillId="0" borderId="33" xfId="0" applyNumberFormat="1" applyFont="1" applyFill="1" applyBorder="1" applyProtection="1"/>
    <xf numFmtId="2" fontId="7" fillId="0" borderId="0" xfId="0" applyNumberFormat="1" applyFont="1" applyFill="1" applyBorder="1" applyAlignment="1" applyProtection="1">
      <alignment horizontal="justify" vertical="center"/>
    </xf>
    <xf numFmtId="4" fontId="2" fillId="0" borderId="0" xfId="0" applyNumberFormat="1" applyFont="1" applyFill="1" applyBorder="1" applyAlignment="1" applyProtection="1">
      <alignment horizontal="center"/>
    </xf>
    <xf numFmtId="4" fontId="3" fillId="0" borderId="0" xfId="0" applyNumberFormat="1" applyFont="1" applyFill="1" applyBorder="1" applyAlignment="1" applyProtection="1">
      <alignment horizontal="justify" vertical="justify"/>
    </xf>
    <xf numFmtId="0" fontId="1" fillId="0" borderId="0" xfId="0" applyFont="1" applyFill="1" applyProtection="1">
      <protection locked="0"/>
    </xf>
    <xf numFmtId="4" fontId="0" fillId="0" borderId="33" xfId="0" applyNumberFormat="1" applyFont="1" applyFill="1" applyBorder="1" applyAlignment="1" applyProtection="1">
      <alignment horizontal="center"/>
      <protection locked="0"/>
    </xf>
    <xf numFmtId="4" fontId="11" fillId="0" borderId="34" xfId="0" applyNumberFormat="1" applyFont="1" applyFill="1" applyBorder="1" applyAlignment="1" applyProtection="1">
      <alignment horizontal="center"/>
      <protection locked="0"/>
    </xf>
    <xf numFmtId="0" fontId="28" fillId="0" borderId="0" xfId="0" applyFont="1" applyFill="1" applyProtection="1">
      <protection locked="0"/>
    </xf>
    <xf numFmtId="0" fontId="28" fillId="0" borderId="33" xfId="0" applyFont="1" applyFill="1" applyBorder="1" applyProtection="1">
      <protection locked="0"/>
    </xf>
    <xf numFmtId="4" fontId="3" fillId="0" borderId="34" xfId="0" applyNumberFormat="1" applyFont="1" applyFill="1" applyBorder="1" applyAlignment="1" applyProtection="1">
      <alignment horizontal="center"/>
      <protection locked="0"/>
    </xf>
    <xf numFmtId="0" fontId="8" fillId="0" borderId="0" xfId="0" applyFont="1" applyFill="1" applyProtection="1">
      <protection locked="0"/>
    </xf>
    <xf numFmtId="0" fontId="0" fillId="0" borderId="0" xfId="0" applyFont="1" applyFill="1" applyBorder="1" applyProtection="1">
      <protection locked="0"/>
    </xf>
    <xf numFmtId="2" fontId="24" fillId="0" borderId="0" xfId="0" applyNumberFormat="1" applyFont="1" applyFill="1" applyBorder="1" applyAlignment="1" applyProtection="1">
      <protection locked="0"/>
    </xf>
    <xf numFmtId="0" fontId="24" fillId="0" borderId="0" xfId="0" applyFont="1" applyFill="1" applyAlignment="1" applyProtection="1">
      <alignment horizontal="center"/>
      <protection locked="0"/>
    </xf>
    <xf numFmtId="0" fontId="24" fillId="0" borderId="0" xfId="0" applyFont="1" applyFill="1" applyProtection="1">
      <protection locked="0"/>
    </xf>
    <xf numFmtId="0" fontId="11" fillId="0" borderId="0" xfId="18" applyFont="1" applyFill="1" applyAlignment="1" applyProtection="1">
      <alignment horizontal="justify" vertical="top" wrapText="1"/>
      <protection locked="0"/>
    </xf>
    <xf numFmtId="0" fontId="11" fillId="0" borderId="0" xfId="18" applyFont="1" applyFill="1" applyAlignment="1" applyProtection="1">
      <alignment horizontal="left" vertical="top" wrapText="1"/>
      <protection locked="0"/>
    </xf>
    <xf numFmtId="0" fontId="24" fillId="0" borderId="0" xfId="0" applyFont="1" applyFill="1" applyAlignment="1" applyProtection="1">
      <alignment horizontal="left"/>
      <protection locked="0"/>
    </xf>
    <xf numFmtId="184" fontId="16" fillId="0" borderId="0" xfId="19" applyNumberFormat="1" applyFont="1" applyFill="1" applyAlignment="1" applyProtection="1">
      <alignment horizontal="right"/>
      <protection locked="0"/>
    </xf>
    <xf numFmtId="184" fontId="16" fillId="0" borderId="0" xfId="19" applyNumberFormat="1" applyFont="1" applyFill="1" applyAlignment="1" applyProtection="1">
      <alignment horizontal="right" wrapText="1"/>
      <protection locked="0"/>
    </xf>
    <xf numFmtId="184" fontId="16" fillId="0" borderId="0" xfId="0" applyNumberFormat="1" applyFont="1" applyFill="1" applyAlignment="1" applyProtection="1">
      <alignment horizontal="right"/>
      <protection locked="0"/>
    </xf>
    <xf numFmtId="185" fontId="16" fillId="0" borderId="0" xfId="0" applyNumberFormat="1" applyFont="1" applyFill="1" applyAlignment="1" applyProtection="1">
      <alignment horizontal="right"/>
      <protection locked="0"/>
    </xf>
    <xf numFmtId="4" fontId="19" fillId="0" borderId="0" xfId="0" applyNumberFormat="1" applyFont="1" applyFill="1" applyAlignment="1" applyProtection="1">
      <alignment horizontal="right"/>
      <protection locked="0"/>
    </xf>
    <xf numFmtId="188" fontId="41" fillId="0" borderId="0" xfId="0" applyNumberFormat="1" applyFont="1" applyFill="1" applyProtection="1">
      <protection locked="0"/>
    </xf>
    <xf numFmtId="4" fontId="106" fillId="0" borderId="1" xfId="0" applyNumberFormat="1" applyFont="1" applyFill="1" applyBorder="1" applyAlignment="1" applyProtection="1">
      <alignment horizontal="center"/>
      <protection locked="0"/>
    </xf>
    <xf numFmtId="4" fontId="11" fillId="0" borderId="1" xfId="0" applyNumberFormat="1" applyFont="1" applyFill="1" applyBorder="1" applyAlignment="1" applyProtection="1">
      <alignment horizontal="center"/>
      <protection locked="0"/>
    </xf>
    <xf numFmtId="0" fontId="7" fillId="0" borderId="0" xfId="0" applyFont="1" applyFill="1" applyBorder="1" applyAlignment="1" applyProtection="1">
      <alignment horizontal="right" vertical="center"/>
      <protection locked="0"/>
    </xf>
    <xf numFmtId="0" fontId="15" fillId="0" borderId="0" xfId="0" applyFont="1" applyFill="1" applyAlignment="1">
      <alignment horizontal="center" vertical="top" wrapText="1"/>
    </xf>
    <xf numFmtId="0" fontId="15" fillId="0" borderId="0" xfId="0" applyFont="1" applyFill="1" applyAlignment="1">
      <alignment horizontal="justify" vertical="top" wrapText="1"/>
    </xf>
    <xf numFmtId="0" fontId="15" fillId="0" borderId="0" xfId="0" applyFont="1" applyFill="1" applyAlignment="1">
      <alignment horizontal="center" wrapText="1"/>
    </xf>
    <xf numFmtId="195" fontId="49" fillId="0" borderId="0" xfId="0" applyNumberFormat="1" applyFont="1" applyFill="1" applyAlignment="1">
      <alignment horizontal="right" wrapText="1"/>
    </xf>
    <xf numFmtId="0" fontId="81" fillId="0" borderId="10" xfId="0" applyFont="1" applyFill="1" applyBorder="1" applyAlignment="1">
      <alignment horizontal="center" vertical="top" wrapText="1"/>
    </xf>
    <xf numFmtId="0" fontId="81" fillId="0" borderId="2" xfId="0" applyFont="1" applyFill="1" applyBorder="1" applyAlignment="1">
      <alignment horizontal="center" vertical="top" wrapText="1"/>
    </xf>
    <xf numFmtId="0" fontId="99" fillId="0" borderId="2" xfId="0" applyFont="1" applyFill="1" applyBorder="1" applyAlignment="1">
      <alignment horizontal="center" vertical="top" wrapText="1"/>
    </xf>
    <xf numFmtId="195" fontId="100" fillId="0" borderId="11" xfId="0" applyNumberFormat="1" applyFont="1" applyFill="1" applyBorder="1" applyAlignment="1">
      <alignment horizontal="right" wrapText="1"/>
    </xf>
    <xf numFmtId="4" fontId="104" fillId="0" borderId="3" xfId="0" applyNumberFormat="1" applyFont="1" applyFill="1" applyBorder="1"/>
    <xf numFmtId="4" fontId="101" fillId="0" borderId="0" xfId="0" applyNumberFormat="1" applyFont="1" applyFill="1" applyBorder="1" applyAlignment="1">
      <alignment wrapText="1"/>
    </xf>
    <xf numFmtId="0" fontId="18" fillId="0" borderId="12" xfId="0" applyFont="1" applyFill="1" applyBorder="1" applyAlignment="1">
      <alignment vertical="top" wrapText="1"/>
    </xf>
    <xf numFmtId="0" fontId="18" fillId="0" borderId="0" xfId="0" applyFont="1" applyFill="1" applyBorder="1" applyAlignment="1">
      <alignment vertical="top" wrapText="1"/>
    </xf>
    <xf numFmtId="0" fontId="105" fillId="0" borderId="13" xfId="0" applyFont="1" applyFill="1" applyBorder="1" applyAlignment="1">
      <alignment horizontal="right" vertical="top" wrapText="1"/>
    </xf>
    <xf numFmtId="0" fontId="18" fillId="0" borderId="0" xfId="0" applyFont="1" applyFill="1" applyBorder="1" applyAlignment="1">
      <alignment horizontal="right" vertical="top" wrapText="1"/>
    </xf>
    <xf numFmtId="4" fontId="92" fillId="0" borderId="13" xfId="0" applyNumberFormat="1" applyFont="1" applyFill="1" applyBorder="1" applyAlignment="1">
      <alignment horizontal="right" vertical="top" wrapText="1"/>
    </xf>
    <xf numFmtId="0" fontId="18" fillId="0" borderId="27" xfId="0" applyFont="1" applyFill="1" applyBorder="1" applyAlignment="1">
      <alignment vertical="top" wrapText="1"/>
    </xf>
    <xf numFmtId="0" fontId="18" fillId="0" borderId="8" xfId="0" applyFont="1" applyFill="1" applyBorder="1" applyAlignment="1">
      <alignment vertical="top" wrapText="1"/>
    </xf>
    <xf numFmtId="195" fontId="102" fillId="0" borderId="28" xfId="0" applyNumberFormat="1" applyFont="1" applyFill="1" applyBorder="1" applyAlignment="1">
      <alignment horizontal="right" vertical="top" wrapText="1"/>
    </xf>
    <xf numFmtId="0" fontId="81" fillId="0" borderId="8" xfId="0" applyFont="1" applyFill="1" applyBorder="1" applyAlignment="1">
      <alignment horizontal="right" vertical="center" wrapText="1"/>
    </xf>
    <xf numFmtId="195" fontId="92" fillId="0" borderId="28" xfId="0" applyNumberFormat="1" applyFont="1" applyFill="1" applyBorder="1" applyAlignment="1">
      <alignment horizontal="right" vertical="top" wrapText="1"/>
    </xf>
    <xf numFmtId="0" fontId="49" fillId="0" borderId="0" xfId="0" applyFont="1" applyFill="1"/>
  </cellXfs>
  <cellStyles count="35">
    <cellStyle name="Comma" xfId="1" builtinId="3"/>
    <cellStyle name="Comma 2" xfId="2"/>
    <cellStyle name="Comma_troškovnik vodovod&amp;kanalizacija" xfId="3"/>
    <cellStyle name="Neutral" xfId="4" builtinId="28"/>
    <cellStyle name="Normal" xfId="0" builtinId="0"/>
    <cellStyle name="Normal 10 2" xfId="5"/>
    <cellStyle name="Normal 14" xfId="6"/>
    <cellStyle name="Normal 2" xfId="7"/>
    <cellStyle name="Normal 2 15" xfId="8"/>
    <cellStyle name="Normal 2 2 4 2" xfId="9"/>
    <cellStyle name="Normal 3" xfId="10"/>
    <cellStyle name="Normal 3 13 10" xfId="11"/>
    <cellStyle name="Normal 3 3 2" xfId="12"/>
    <cellStyle name="Normal 3 50" xfId="13"/>
    <cellStyle name="Normal 38" xfId="14"/>
    <cellStyle name="Normal 5" xfId="15"/>
    <cellStyle name="Normal 62" xfId="16"/>
    <cellStyle name="Normal 7 3" xfId="17"/>
    <cellStyle name="Normal_Okončana.sit-troškovnik" xfId="18"/>
    <cellStyle name="Normal_Sheet1" xfId="19"/>
    <cellStyle name="Normal_troskovnik" xfId="20"/>
    <cellStyle name="Normal_TROSKOVNIK-revizija2" xfId="21"/>
    <cellStyle name="Normalno 2" xfId="22"/>
    <cellStyle name="Normalno 2 2" xfId="23"/>
    <cellStyle name="Normalno 3" xfId="24"/>
    <cellStyle name="Normalno 4" xfId="25"/>
    <cellStyle name="Normalno 5" xfId="26"/>
    <cellStyle name="Normalno 6" xfId="27"/>
    <cellStyle name="Obično 10" xfId="28"/>
    <cellStyle name="Obično 2" xfId="29"/>
    <cellStyle name="Obično 3 2" xfId="30"/>
    <cellStyle name="Percent" xfId="31" builtinId="5"/>
    <cellStyle name="Postotak 2" xfId="32"/>
    <cellStyle name="Zarez 2 2" xfId="33"/>
    <cellStyle name="Zarez 3" xfId="34"/>
  </cellStyles>
  <dxfs count="22">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1</xdr:col>
      <xdr:colOff>76200</xdr:colOff>
      <xdr:row>0</xdr:row>
      <xdr:rowOff>133350</xdr:rowOff>
    </xdr:to>
    <xdr:sp macro="" textlink="">
      <xdr:nvSpPr>
        <xdr:cNvPr id="41950" name="Rectangle 1"/>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1951" name="Rectangle 2"/>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1952" name="Rectangle 3"/>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1953" name="Rectangle 4"/>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1954" name="Rectangle 5"/>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1955" name="Rectangle 6"/>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1956" name="Rectangle 7"/>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1957" name="Rectangle 8"/>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1958" name="Rectangle 9"/>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1959" name="Rectangle 10"/>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1960" name="Rectangle 11"/>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1961" name="Rectangle 12"/>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1962" name="Rectangle 13"/>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1963" name="Rectangle 14"/>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1964" name="Rectangle 15"/>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1965" name="Rectangle 16"/>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0</xdr:row>
      <xdr:rowOff>0</xdr:rowOff>
    </xdr:from>
    <xdr:ext cx="28534" cy="125227"/>
    <xdr:sp macro="" textlink="">
      <xdr:nvSpPr>
        <xdr:cNvPr id="18" name="Rectangle 17"/>
        <xdr:cNvSpPr>
          <a:spLocks noChangeArrowheads="1"/>
        </xdr:cNvSpPr>
      </xdr:nvSpPr>
      <xdr:spPr bwMode="auto">
        <a:xfrm>
          <a:off x="467458" y="457174023"/>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0</xdr:row>
      <xdr:rowOff>0</xdr:rowOff>
    </xdr:from>
    <xdr:to>
      <xdr:col>1</xdr:col>
      <xdr:colOff>76200</xdr:colOff>
      <xdr:row>0</xdr:row>
      <xdr:rowOff>142875</xdr:rowOff>
    </xdr:to>
    <xdr:sp macro="" textlink="">
      <xdr:nvSpPr>
        <xdr:cNvPr id="41967" name="Rectangle 18"/>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0</xdr:row>
      <xdr:rowOff>0</xdr:rowOff>
    </xdr:from>
    <xdr:ext cx="28534" cy="125227"/>
    <xdr:sp macro="" textlink="">
      <xdr:nvSpPr>
        <xdr:cNvPr id="20" name="Rectangle 19"/>
        <xdr:cNvSpPr>
          <a:spLocks noChangeArrowheads="1"/>
        </xdr:cNvSpPr>
      </xdr:nvSpPr>
      <xdr:spPr bwMode="auto">
        <a:xfrm>
          <a:off x="467458" y="457174023"/>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0</xdr:row>
      <xdr:rowOff>0</xdr:rowOff>
    </xdr:from>
    <xdr:to>
      <xdr:col>1</xdr:col>
      <xdr:colOff>76200</xdr:colOff>
      <xdr:row>0</xdr:row>
      <xdr:rowOff>142875</xdr:rowOff>
    </xdr:to>
    <xdr:sp macro="" textlink="">
      <xdr:nvSpPr>
        <xdr:cNvPr id="41969" name="Rectangle 20"/>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1970" name="Rectangle 21"/>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1971" name="Rectangle 22"/>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1972" name="Rectangle 23"/>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1973" name="Rectangle 24"/>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1974" name="Rectangle 25"/>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1975" name="Rectangle 26"/>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1976" name="Rectangle 27"/>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1977" name="Rectangle 28"/>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0</xdr:row>
      <xdr:rowOff>0</xdr:rowOff>
    </xdr:from>
    <xdr:ext cx="28534" cy="125227"/>
    <xdr:sp macro="" textlink="">
      <xdr:nvSpPr>
        <xdr:cNvPr id="30" name="Rectangle 29"/>
        <xdr:cNvSpPr>
          <a:spLocks noChangeArrowheads="1"/>
        </xdr:cNvSpPr>
      </xdr:nvSpPr>
      <xdr:spPr bwMode="auto">
        <a:xfrm>
          <a:off x="467458" y="457174023"/>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86458</xdr:colOff>
      <xdr:row>0</xdr:row>
      <xdr:rowOff>0</xdr:rowOff>
    </xdr:from>
    <xdr:ext cx="28534" cy="125227"/>
    <xdr:sp macro="" textlink="">
      <xdr:nvSpPr>
        <xdr:cNvPr id="31" name="Rectangle 30"/>
        <xdr:cNvSpPr>
          <a:spLocks noChangeArrowheads="1"/>
        </xdr:cNvSpPr>
      </xdr:nvSpPr>
      <xdr:spPr bwMode="auto">
        <a:xfrm>
          <a:off x="467458" y="457174023"/>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0</xdr:row>
      <xdr:rowOff>0</xdr:rowOff>
    </xdr:from>
    <xdr:to>
      <xdr:col>1</xdr:col>
      <xdr:colOff>76200</xdr:colOff>
      <xdr:row>0</xdr:row>
      <xdr:rowOff>142875</xdr:rowOff>
    </xdr:to>
    <xdr:sp macro="" textlink="">
      <xdr:nvSpPr>
        <xdr:cNvPr id="41980" name="Rectangle 31"/>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1981" name="Rectangle 32"/>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1982" name="Rectangle 33"/>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1983" name="Rectangle 34"/>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32" name="Rectangle 35"/>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33" name="Rectangle 36"/>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34" name="Rectangle 37"/>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4035" name="Rectangle 38"/>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4036" name="Rectangle 39"/>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37" name="Rectangle 40"/>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0</xdr:row>
      <xdr:rowOff>0</xdr:rowOff>
    </xdr:from>
    <xdr:to>
      <xdr:col>1</xdr:col>
      <xdr:colOff>114300</xdr:colOff>
      <xdr:row>0</xdr:row>
      <xdr:rowOff>142875</xdr:rowOff>
    </xdr:to>
    <xdr:sp macro="" textlink="">
      <xdr:nvSpPr>
        <xdr:cNvPr id="44038" name="Rectangle 41"/>
        <xdr:cNvSpPr>
          <a:spLocks noChangeArrowheads="1"/>
        </xdr:cNvSpPr>
      </xdr:nvSpPr>
      <xdr:spPr bwMode="auto">
        <a:xfrm>
          <a:off x="4953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0</xdr:row>
      <xdr:rowOff>0</xdr:rowOff>
    </xdr:from>
    <xdr:to>
      <xdr:col>1</xdr:col>
      <xdr:colOff>114300</xdr:colOff>
      <xdr:row>0</xdr:row>
      <xdr:rowOff>142875</xdr:rowOff>
    </xdr:to>
    <xdr:sp macro="" textlink="">
      <xdr:nvSpPr>
        <xdr:cNvPr id="44039" name="Rectangle 42"/>
        <xdr:cNvSpPr>
          <a:spLocks noChangeArrowheads="1"/>
        </xdr:cNvSpPr>
      </xdr:nvSpPr>
      <xdr:spPr bwMode="auto">
        <a:xfrm>
          <a:off x="4953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40" name="Rectangle 43"/>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41" name="Rectangle 44"/>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42" name="Rectangle 45"/>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43" name="Rectangle 46"/>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44" name="Rectangle 47"/>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45" name="Rectangle 48"/>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46" name="Rectangle 49"/>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47" name="Rectangle 50"/>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48" name="Rectangle 51"/>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49" name="Rectangle 52"/>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50" name="Rectangle 53"/>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51" name="Rectangle 54"/>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52" name="Rectangle 55"/>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4053" name="Rectangle 56"/>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54" name="Rectangle 57"/>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55" name="Rectangle 58"/>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56" name="Rectangle 59"/>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57" name="Rectangle 60"/>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58" name="Rectangle 61"/>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59" name="Rectangle 62"/>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4060" name="Rectangle 1"/>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4061" name="Rectangle 2"/>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4062" name="Rectangle 3"/>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4063" name="Rectangle 4"/>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4064" name="Rectangle 5"/>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4065" name="Rectangle 6"/>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4066" name="Rectangle 7"/>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4067" name="Rectangle 8"/>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4068" name="Rectangle 9"/>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4069" name="Rectangle 10"/>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4070" name="Rectangle 11"/>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0</xdr:row>
      <xdr:rowOff>0</xdr:rowOff>
    </xdr:from>
    <xdr:to>
      <xdr:col>1</xdr:col>
      <xdr:colOff>266700</xdr:colOff>
      <xdr:row>0</xdr:row>
      <xdr:rowOff>133350</xdr:rowOff>
    </xdr:to>
    <xdr:sp macro="" textlink="">
      <xdr:nvSpPr>
        <xdr:cNvPr id="44071" name="Rectangle 12"/>
        <xdr:cNvSpPr>
          <a:spLocks noChangeArrowheads="1"/>
        </xdr:cNvSpPr>
      </xdr:nvSpPr>
      <xdr:spPr bwMode="auto">
        <a:xfrm>
          <a:off x="6477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4072" name="Rectangle 13"/>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4073" name="Rectangle 14"/>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4074" name="Rectangle 15"/>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4075" name="Rectangle 16"/>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0</xdr:row>
      <xdr:rowOff>0</xdr:rowOff>
    </xdr:from>
    <xdr:ext cx="28534" cy="125227"/>
    <xdr:sp macro="" textlink="">
      <xdr:nvSpPr>
        <xdr:cNvPr id="80" name="Rectangle 17"/>
        <xdr:cNvSpPr>
          <a:spLocks noChangeArrowheads="1"/>
        </xdr:cNvSpPr>
      </xdr:nvSpPr>
      <xdr:spPr bwMode="auto">
        <a:xfrm>
          <a:off x="467458" y="29170745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0</xdr:row>
      <xdr:rowOff>0</xdr:rowOff>
    </xdr:from>
    <xdr:to>
      <xdr:col>1</xdr:col>
      <xdr:colOff>76200</xdr:colOff>
      <xdr:row>0</xdr:row>
      <xdr:rowOff>142875</xdr:rowOff>
    </xdr:to>
    <xdr:sp macro="" textlink="">
      <xdr:nvSpPr>
        <xdr:cNvPr id="44077" name="Rectangle 18"/>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0</xdr:row>
      <xdr:rowOff>0</xdr:rowOff>
    </xdr:from>
    <xdr:ext cx="28534" cy="125227"/>
    <xdr:sp macro="" textlink="">
      <xdr:nvSpPr>
        <xdr:cNvPr id="82" name="Rectangle 19"/>
        <xdr:cNvSpPr>
          <a:spLocks noChangeArrowheads="1"/>
        </xdr:cNvSpPr>
      </xdr:nvSpPr>
      <xdr:spPr bwMode="auto">
        <a:xfrm>
          <a:off x="467458" y="29170745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0</xdr:row>
      <xdr:rowOff>0</xdr:rowOff>
    </xdr:from>
    <xdr:to>
      <xdr:col>1</xdr:col>
      <xdr:colOff>76200</xdr:colOff>
      <xdr:row>0</xdr:row>
      <xdr:rowOff>142875</xdr:rowOff>
    </xdr:to>
    <xdr:sp macro="" textlink="">
      <xdr:nvSpPr>
        <xdr:cNvPr id="44079" name="Rectangle 20"/>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80" name="Rectangle 21"/>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81" name="Rectangle 22"/>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82" name="Rectangle 23"/>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83" name="Rectangle 24"/>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84" name="Rectangle 25"/>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85" name="Rectangle 26"/>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4086" name="Rectangle 27"/>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4087" name="Rectangle 28"/>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0</xdr:row>
      <xdr:rowOff>0</xdr:rowOff>
    </xdr:from>
    <xdr:ext cx="28534" cy="125227"/>
    <xdr:sp macro="" textlink="">
      <xdr:nvSpPr>
        <xdr:cNvPr id="92" name="Rectangle 29"/>
        <xdr:cNvSpPr>
          <a:spLocks noChangeArrowheads="1"/>
        </xdr:cNvSpPr>
      </xdr:nvSpPr>
      <xdr:spPr bwMode="auto">
        <a:xfrm>
          <a:off x="467458" y="29170745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86458</xdr:colOff>
      <xdr:row>0</xdr:row>
      <xdr:rowOff>0</xdr:rowOff>
    </xdr:from>
    <xdr:ext cx="28534" cy="125227"/>
    <xdr:sp macro="" textlink="">
      <xdr:nvSpPr>
        <xdr:cNvPr id="93" name="Rectangle 30"/>
        <xdr:cNvSpPr>
          <a:spLocks noChangeArrowheads="1"/>
        </xdr:cNvSpPr>
      </xdr:nvSpPr>
      <xdr:spPr bwMode="auto">
        <a:xfrm>
          <a:off x="467458" y="29170745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0</xdr:row>
      <xdr:rowOff>0</xdr:rowOff>
    </xdr:from>
    <xdr:to>
      <xdr:col>1</xdr:col>
      <xdr:colOff>76200</xdr:colOff>
      <xdr:row>0</xdr:row>
      <xdr:rowOff>142875</xdr:rowOff>
    </xdr:to>
    <xdr:sp macro="" textlink="">
      <xdr:nvSpPr>
        <xdr:cNvPr id="44090" name="Rectangle 31"/>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91" name="Rectangle 32"/>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92" name="Rectangle 33"/>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93" name="Rectangle 34"/>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94" name="Rectangle 35"/>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95" name="Rectangle 36"/>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96" name="Rectangle 37"/>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4097" name="Rectangle 38"/>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4098" name="Rectangle 39"/>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099" name="Rectangle 40"/>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0</xdr:row>
      <xdr:rowOff>0</xdr:rowOff>
    </xdr:from>
    <xdr:to>
      <xdr:col>1</xdr:col>
      <xdr:colOff>114300</xdr:colOff>
      <xdr:row>0</xdr:row>
      <xdr:rowOff>142875</xdr:rowOff>
    </xdr:to>
    <xdr:sp macro="" textlink="">
      <xdr:nvSpPr>
        <xdr:cNvPr id="44100" name="Rectangle 41"/>
        <xdr:cNvSpPr>
          <a:spLocks noChangeArrowheads="1"/>
        </xdr:cNvSpPr>
      </xdr:nvSpPr>
      <xdr:spPr bwMode="auto">
        <a:xfrm>
          <a:off x="4953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0</xdr:row>
      <xdr:rowOff>0</xdr:rowOff>
    </xdr:from>
    <xdr:to>
      <xdr:col>1</xdr:col>
      <xdr:colOff>114300</xdr:colOff>
      <xdr:row>0</xdr:row>
      <xdr:rowOff>142875</xdr:rowOff>
    </xdr:to>
    <xdr:sp macro="" textlink="">
      <xdr:nvSpPr>
        <xdr:cNvPr id="44101" name="Rectangle 42"/>
        <xdr:cNvSpPr>
          <a:spLocks noChangeArrowheads="1"/>
        </xdr:cNvSpPr>
      </xdr:nvSpPr>
      <xdr:spPr bwMode="auto">
        <a:xfrm>
          <a:off x="4953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02" name="Rectangle 43"/>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03" name="Rectangle 44"/>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04" name="Rectangle 45"/>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05" name="Rectangle 46"/>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06" name="Rectangle 47"/>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07" name="Rectangle 48"/>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08" name="Rectangle 49"/>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09" name="Rectangle 50"/>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10" name="Rectangle 51"/>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11" name="Rectangle 52"/>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12" name="Rectangle 53"/>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13" name="Rectangle 54"/>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14" name="Rectangle 55"/>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133350</xdr:rowOff>
    </xdr:to>
    <xdr:sp macro="" textlink="">
      <xdr:nvSpPr>
        <xdr:cNvPr id="44115" name="Rectangle 56"/>
        <xdr:cNvSpPr>
          <a:spLocks noChangeArrowheads="1"/>
        </xdr:cNvSpPr>
      </xdr:nvSpPr>
      <xdr:spPr bwMode="auto">
        <a:xfrm>
          <a:off x="457200" y="2913030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16" name="Rectangle 57"/>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17" name="Rectangle 58"/>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18" name="Rectangle 59"/>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19" name="Rectangle 60"/>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20" name="Rectangle 61"/>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0</xdr:rowOff>
    </xdr:from>
    <xdr:to>
      <xdr:col>1</xdr:col>
      <xdr:colOff>76200</xdr:colOff>
      <xdr:row>0</xdr:row>
      <xdr:rowOff>142875</xdr:rowOff>
    </xdr:to>
    <xdr:sp macro="" textlink="">
      <xdr:nvSpPr>
        <xdr:cNvPr id="44121" name="Rectangle 62"/>
        <xdr:cNvSpPr>
          <a:spLocks noChangeArrowheads="1"/>
        </xdr:cNvSpPr>
      </xdr:nvSpPr>
      <xdr:spPr bwMode="auto">
        <a:xfrm>
          <a:off x="457200" y="2913030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126" name="Rectangle 1"/>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127" name="Rectangle 2"/>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28" name="Rectangle 3"/>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29" name="Rectangle 4"/>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30" name="Rectangle 5"/>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31" name="Rectangle 6"/>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32" name="Rectangle 7"/>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33" name="Rectangle 8"/>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34" name="Rectangle 9"/>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35" name="Rectangle 10"/>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36" name="Rectangle 11"/>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37" name="Rectangle 12"/>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138" name="Rectangle 13"/>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139" name="Rectangle 14"/>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140" name="Rectangle 15"/>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141" name="Rectangle 16"/>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897</xdr:row>
      <xdr:rowOff>0</xdr:rowOff>
    </xdr:from>
    <xdr:ext cx="28534" cy="125227"/>
    <xdr:sp macro="" textlink="">
      <xdr:nvSpPr>
        <xdr:cNvPr id="142" name="Rectangle 141"/>
        <xdr:cNvSpPr>
          <a:spLocks noChangeArrowheads="1"/>
        </xdr:cNvSpPr>
      </xdr:nvSpPr>
      <xdr:spPr bwMode="auto">
        <a:xfrm>
          <a:off x="467458" y="4188428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624</xdr:row>
      <xdr:rowOff>0</xdr:rowOff>
    </xdr:from>
    <xdr:to>
      <xdr:col>1</xdr:col>
      <xdr:colOff>76200</xdr:colOff>
      <xdr:row>624</xdr:row>
      <xdr:rowOff>142875</xdr:rowOff>
    </xdr:to>
    <xdr:sp macro="" textlink="">
      <xdr:nvSpPr>
        <xdr:cNvPr id="143" name="Rectangle 18"/>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897</xdr:row>
      <xdr:rowOff>0</xdr:rowOff>
    </xdr:from>
    <xdr:ext cx="28534" cy="125227"/>
    <xdr:sp macro="" textlink="">
      <xdr:nvSpPr>
        <xdr:cNvPr id="144" name="Rectangle 143"/>
        <xdr:cNvSpPr>
          <a:spLocks noChangeArrowheads="1"/>
        </xdr:cNvSpPr>
      </xdr:nvSpPr>
      <xdr:spPr bwMode="auto">
        <a:xfrm>
          <a:off x="467458" y="4188428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624</xdr:row>
      <xdr:rowOff>0</xdr:rowOff>
    </xdr:from>
    <xdr:to>
      <xdr:col>1</xdr:col>
      <xdr:colOff>76200</xdr:colOff>
      <xdr:row>624</xdr:row>
      <xdr:rowOff>142875</xdr:rowOff>
    </xdr:to>
    <xdr:sp macro="" textlink="">
      <xdr:nvSpPr>
        <xdr:cNvPr id="145" name="Rectangle 20"/>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46" name="Rectangle 21"/>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47" name="Rectangle 22"/>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48" name="Rectangle 23"/>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49" name="Rectangle 24"/>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50" name="Rectangle 25"/>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51" name="Rectangle 26"/>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152" name="Rectangle 27"/>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153" name="Rectangle 28"/>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897</xdr:row>
      <xdr:rowOff>0</xdr:rowOff>
    </xdr:from>
    <xdr:ext cx="28534" cy="125227"/>
    <xdr:sp macro="" textlink="">
      <xdr:nvSpPr>
        <xdr:cNvPr id="154" name="Rectangle 153"/>
        <xdr:cNvSpPr>
          <a:spLocks noChangeArrowheads="1"/>
        </xdr:cNvSpPr>
      </xdr:nvSpPr>
      <xdr:spPr bwMode="auto">
        <a:xfrm>
          <a:off x="467458" y="4188428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86458</xdr:colOff>
      <xdr:row>897</xdr:row>
      <xdr:rowOff>0</xdr:rowOff>
    </xdr:from>
    <xdr:ext cx="28534" cy="125227"/>
    <xdr:sp macro="" textlink="">
      <xdr:nvSpPr>
        <xdr:cNvPr id="155" name="Rectangle 154"/>
        <xdr:cNvSpPr>
          <a:spLocks noChangeArrowheads="1"/>
        </xdr:cNvSpPr>
      </xdr:nvSpPr>
      <xdr:spPr bwMode="auto">
        <a:xfrm>
          <a:off x="467458" y="4188428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624</xdr:row>
      <xdr:rowOff>0</xdr:rowOff>
    </xdr:from>
    <xdr:to>
      <xdr:col>1</xdr:col>
      <xdr:colOff>76200</xdr:colOff>
      <xdr:row>624</xdr:row>
      <xdr:rowOff>142875</xdr:rowOff>
    </xdr:to>
    <xdr:sp macro="" textlink="">
      <xdr:nvSpPr>
        <xdr:cNvPr id="156" name="Rectangle 31"/>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57" name="Rectangle 32"/>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58" name="Rectangle 33"/>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59" name="Rectangle 34"/>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60" name="Rectangle 35"/>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61" name="Rectangle 36"/>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62" name="Rectangle 37"/>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163" name="Rectangle 38"/>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164" name="Rectangle 39"/>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65" name="Rectangle 40"/>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624</xdr:row>
      <xdr:rowOff>0</xdr:rowOff>
    </xdr:from>
    <xdr:to>
      <xdr:col>1</xdr:col>
      <xdr:colOff>114300</xdr:colOff>
      <xdr:row>624</xdr:row>
      <xdr:rowOff>142875</xdr:rowOff>
    </xdr:to>
    <xdr:sp macro="" textlink="">
      <xdr:nvSpPr>
        <xdr:cNvPr id="166" name="Rectangle 41"/>
        <xdr:cNvSpPr>
          <a:spLocks noChangeArrowheads="1"/>
        </xdr:cNvSpPr>
      </xdr:nvSpPr>
      <xdr:spPr bwMode="auto">
        <a:xfrm>
          <a:off x="4953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624</xdr:row>
      <xdr:rowOff>0</xdr:rowOff>
    </xdr:from>
    <xdr:to>
      <xdr:col>1</xdr:col>
      <xdr:colOff>114300</xdr:colOff>
      <xdr:row>624</xdr:row>
      <xdr:rowOff>142875</xdr:rowOff>
    </xdr:to>
    <xdr:sp macro="" textlink="">
      <xdr:nvSpPr>
        <xdr:cNvPr id="167" name="Rectangle 42"/>
        <xdr:cNvSpPr>
          <a:spLocks noChangeArrowheads="1"/>
        </xdr:cNvSpPr>
      </xdr:nvSpPr>
      <xdr:spPr bwMode="auto">
        <a:xfrm>
          <a:off x="4953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68" name="Rectangle 43"/>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69" name="Rectangle 44"/>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70" name="Rectangle 45"/>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71" name="Rectangle 46"/>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72" name="Rectangle 47"/>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73" name="Rectangle 48"/>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74" name="Rectangle 49"/>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75" name="Rectangle 50"/>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76" name="Rectangle 51"/>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77" name="Rectangle 52"/>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78" name="Rectangle 53"/>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79" name="Rectangle 54"/>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80" name="Rectangle 55"/>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181" name="Rectangle 56"/>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82" name="Rectangle 57"/>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83" name="Rectangle 58"/>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84" name="Rectangle 59"/>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85" name="Rectangle 60"/>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86" name="Rectangle 61"/>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187" name="Rectangle 62"/>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188" name="Rectangle 1"/>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189" name="Rectangle 2"/>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90" name="Rectangle 3"/>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91" name="Rectangle 4"/>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92" name="Rectangle 5"/>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93" name="Rectangle 6"/>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94" name="Rectangle 7"/>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95" name="Rectangle 8"/>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96" name="Rectangle 9"/>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97" name="Rectangle 10"/>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98" name="Rectangle 11"/>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624</xdr:row>
      <xdr:rowOff>0</xdr:rowOff>
    </xdr:from>
    <xdr:to>
      <xdr:col>1</xdr:col>
      <xdr:colOff>266700</xdr:colOff>
      <xdr:row>624</xdr:row>
      <xdr:rowOff>133350</xdr:rowOff>
    </xdr:to>
    <xdr:sp macro="" textlink="">
      <xdr:nvSpPr>
        <xdr:cNvPr id="199" name="Rectangle 12"/>
        <xdr:cNvSpPr>
          <a:spLocks noChangeArrowheads="1"/>
        </xdr:cNvSpPr>
      </xdr:nvSpPr>
      <xdr:spPr bwMode="auto">
        <a:xfrm>
          <a:off x="6477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200" name="Rectangle 13"/>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201" name="Rectangle 14"/>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202" name="Rectangle 15"/>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203" name="Rectangle 16"/>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624</xdr:row>
      <xdr:rowOff>0</xdr:rowOff>
    </xdr:from>
    <xdr:ext cx="28534" cy="125227"/>
    <xdr:sp macro="" textlink="">
      <xdr:nvSpPr>
        <xdr:cNvPr id="204" name="Rectangle 17"/>
        <xdr:cNvSpPr>
          <a:spLocks noChangeArrowheads="1"/>
        </xdr:cNvSpPr>
      </xdr:nvSpPr>
      <xdr:spPr bwMode="auto">
        <a:xfrm>
          <a:off x="467458" y="2453163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624</xdr:row>
      <xdr:rowOff>0</xdr:rowOff>
    </xdr:from>
    <xdr:to>
      <xdr:col>1</xdr:col>
      <xdr:colOff>76200</xdr:colOff>
      <xdr:row>624</xdr:row>
      <xdr:rowOff>142875</xdr:rowOff>
    </xdr:to>
    <xdr:sp macro="" textlink="">
      <xdr:nvSpPr>
        <xdr:cNvPr id="205" name="Rectangle 18"/>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624</xdr:row>
      <xdr:rowOff>0</xdr:rowOff>
    </xdr:from>
    <xdr:ext cx="28534" cy="125227"/>
    <xdr:sp macro="" textlink="">
      <xdr:nvSpPr>
        <xdr:cNvPr id="206" name="Rectangle 19"/>
        <xdr:cNvSpPr>
          <a:spLocks noChangeArrowheads="1"/>
        </xdr:cNvSpPr>
      </xdr:nvSpPr>
      <xdr:spPr bwMode="auto">
        <a:xfrm>
          <a:off x="467458" y="2453163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624</xdr:row>
      <xdr:rowOff>0</xdr:rowOff>
    </xdr:from>
    <xdr:to>
      <xdr:col>1</xdr:col>
      <xdr:colOff>76200</xdr:colOff>
      <xdr:row>624</xdr:row>
      <xdr:rowOff>142875</xdr:rowOff>
    </xdr:to>
    <xdr:sp macro="" textlink="">
      <xdr:nvSpPr>
        <xdr:cNvPr id="207" name="Rectangle 20"/>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08" name="Rectangle 21"/>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09" name="Rectangle 22"/>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10" name="Rectangle 23"/>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11" name="Rectangle 24"/>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12" name="Rectangle 25"/>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13" name="Rectangle 26"/>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214" name="Rectangle 27"/>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215" name="Rectangle 28"/>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624</xdr:row>
      <xdr:rowOff>0</xdr:rowOff>
    </xdr:from>
    <xdr:ext cx="28534" cy="125227"/>
    <xdr:sp macro="" textlink="">
      <xdr:nvSpPr>
        <xdr:cNvPr id="216" name="Rectangle 29"/>
        <xdr:cNvSpPr>
          <a:spLocks noChangeArrowheads="1"/>
        </xdr:cNvSpPr>
      </xdr:nvSpPr>
      <xdr:spPr bwMode="auto">
        <a:xfrm>
          <a:off x="467458" y="2453163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86458</xdr:colOff>
      <xdr:row>624</xdr:row>
      <xdr:rowOff>0</xdr:rowOff>
    </xdr:from>
    <xdr:ext cx="28534" cy="125227"/>
    <xdr:sp macro="" textlink="">
      <xdr:nvSpPr>
        <xdr:cNvPr id="217" name="Rectangle 30"/>
        <xdr:cNvSpPr>
          <a:spLocks noChangeArrowheads="1"/>
        </xdr:cNvSpPr>
      </xdr:nvSpPr>
      <xdr:spPr bwMode="auto">
        <a:xfrm>
          <a:off x="467458" y="2453163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624</xdr:row>
      <xdr:rowOff>0</xdr:rowOff>
    </xdr:from>
    <xdr:to>
      <xdr:col>1</xdr:col>
      <xdr:colOff>76200</xdr:colOff>
      <xdr:row>624</xdr:row>
      <xdr:rowOff>142875</xdr:rowOff>
    </xdr:to>
    <xdr:sp macro="" textlink="">
      <xdr:nvSpPr>
        <xdr:cNvPr id="218" name="Rectangle 31"/>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19" name="Rectangle 32"/>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20" name="Rectangle 33"/>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21" name="Rectangle 34"/>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22" name="Rectangle 35"/>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23" name="Rectangle 36"/>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24" name="Rectangle 37"/>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225" name="Rectangle 38"/>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226" name="Rectangle 39"/>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27" name="Rectangle 40"/>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624</xdr:row>
      <xdr:rowOff>0</xdr:rowOff>
    </xdr:from>
    <xdr:to>
      <xdr:col>1</xdr:col>
      <xdr:colOff>114300</xdr:colOff>
      <xdr:row>624</xdr:row>
      <xdr:rowOff>142875</xdr:rowOff>
    </xdr:to>
    <xdr:sp macro="" textlink="">
      <xdr:nvSpPr>
        <xdr:cNvPr id="228" name="Rectangle 41"/>
        <xdr:cNvSpPr>
          <a:spLocks noChangeArrowheads="1"/>
        </xdr:cNvSpPr>
      </xdr:nvSpPr>
      <xdr:spPr bwMode="auto">
        <a:xfrm>
          <a:off x="4953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624</xdr:row>
      <xdr:rowOff>0</xdr:rowOff>
    </xdr:from>
    <xdr:to>
      <xdr:col>1</xdr:col>
      <xdr:colOff>114300</xdr:colOff>
      <xdr:row>624</xdr:row>
      <xdr:rowOff>142875</xdr:rowOff>
    </xdr:to>
    <xdr:sp macro="" textlink="">
      <xdr:nvSpPr>
        <xdr:cNvPr id="229" name="Rectangle 42"/>
        <xdr:cNvSpPr>
          <a:spLocks noChangeArrowheads="1"/>
        </xdr:cNvSpPr>
      </xdr:nvSpPr>
      <xdr:spPr bwMode="auto">
        <a:xfrm>
          <a:off x="4953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30" name="Rectangle 43"/>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31" name="Rectangle 44"/>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32" name="Rectangle 45"/>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33" name="Rectangle 46"/>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34" name="Rectangle 47"/>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35" name="Rectangle 48"/>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36" name="Rectangle 49"/>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37" name="Rectangle 50"/>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38" name="Rectangle 51"/>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39" name="Rectangle 52"/>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40" name="Rectangle 53"/>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41" name="Rectangle 54"/>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42" name="Rectangle 55"/>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133350</xdr:rowOff>
    </xdr:to>
    <xdr:sp macro="" textlink="">
      <xdr:nvSpPr>
        <xdr:cNvPr id="243" name="Rectangle 56"/>
        <xdr:cNvSpPr>
          <a:spLocks noChangeArrowheads="1"/>
        </xdr:cNvSpPr>
      </xdr:nvSpPr>
      <xdr:spPr bwMode="auto">
        <a:xfrm>
          <a:off x="457200" y="2453163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44" name="Rectangle 57"/>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45" name="Rectangle 58"/>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46" name="Rectangle 59"/>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47" name="Rectangle 60"/>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48" name="Rectangle 61"/>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624</xdr:row>
      <xdr:rowOff>0</xdr:rowOff>
    </xdr:from>
    <xdr:to>
      <xdr:col>1</xdr:col>
      <xdr:colOff>76200</xdr:colOff>
      <xdr:row>624</xdr:row>
      <xdr:rowOff>142875</xdr:rowOff>
    </xdr:to>
    <xdr:sp macro="" textlink="">
      <xdr:nvSpPr>
        <xdr:cNvPr id="249" name="Rectangle 62"/>
        <xdr:cNvSpPr>
          <a:spLocks noChangeArrowheads="1"/>
        </xdr:cNvSpPr>
      </xdr:nvSpPr>
      <xdr:spPr bwMode="auto">
        <a:xfrm>
          <a:off x="457200" y="2453163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184</xdr:row>
      <xdr:rowOff>0</xdr:rowOff>
    </xdr:from>
    <xdr:to>
      <xdr:col>1</xdr:col>
      <xdr:colOff>76200</xdr:colOff>
      <xdr:row>184</xdr:row>
      <xdr:rowOff>133350</xdr:rowOff>
    </xdr:to>
    <xdr:sp macro="" textlink="">
      <xdr:nvSpPr>
        <xdr:cNvPr id="42225" name="Rectangle 1"/>
        <xdr:cNvSpPr>
          <a:spLocks noChangeArrowheads="1"/>
        </xdr:cNvSpPr>
      </xdr:nvSpPr>
      <xdr:spPr bwMode="auto">
        <a:xfrm>
          <a:off x="4572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42226" name="Rectangle 2"/>
        <xdr:cNvSpPr>
          <a:spLocks noChangeArrowheads="1"/>
        </xdr:cNvSpPr>
      </xdr:nvSpPr>
      <xdr:spPr bwMode="auto">
        <a:xfrm>
          <a:off x="4572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42227" name="Rectangle 3"/>
        <xdr:cNvSpPr>
          <a:spLocks noChangeArrowheads="1"/>
        </xdr:cNvSpPr>
      </xdr:nvSpPr>
      <xdr:spPr bwMode="auto">
        <a:xfrm>
          <a:off x="6477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42228" name="Rectangle 4"/>
        <xdr:cNvSpPr>
          <a:spLocks noChangeArrowheads="1"/>
        </xdr:cNvSpPr>
      </xdr:nvSpPr>
      <xdr:spPr bwMode="auto">
        <a:xfrm>
          <a:off x="6477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42229" name="Rectangle 5"/>
        <xdr:cNvSpPr>
          <a:spLocks noChangeArrowheads="1"/>
        </xdr:cNvSpPr>
      </xdr:nvSpPr>
      <xdr:spPr bwMode="auto">
        <a:xfrm>
          <a:off x="6477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42230" name="Rectangle 6"/>
        <xdr:cNvSpPr>
          <a:spLocks noChangeArrowheads="1"/>
        </xdr:cNvSpPr>
      </xdr:nvSpPr>
      <xdr:spPr bwMode="auto">
        <a:xfrm>
          <a:off x="6477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42231" name="Rectangle 7"/>
        <xdr:cNvSpPr>
          <a:spLocks noChangeArrowheads="1"/>
        </xdr:cNvSpPr>
      </xdr:nvSpPr>
      <xdr:spPr bwMode="auto">
        <a:xfrm>
          <a:off x="6477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42232" name="Rectangle 8"/>
        <xdr:cNvSpPr>
          <a:spLocks noChangeArrowheads="1"/>
        </xdr:cNvSpPr>
      </xdr:nvSpPr>
      <xdr:spPr bwMode="auto">
        <a:xfrm>
          <a:off x="6477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42233" name="Rectangle 9"/>
        <xdr:cNvSpPr>
          <a:spLocks noChangeArrowheads="1"/>
        </xdr:cNvSpPr>
      </xdr:nvSpPr>
      <xdr:spPr bwMode="auto">
        <a:xfrm>
          <a:off x="6477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42234" name="Rectangle 10"/>
        <xdr:cNvSpPr>
          <a:spLocks noChangeArrowheads="1"/>
        </xdr:cNvSpPr>
      </xdr:nvSpPr>
      <xdr:spPr bwMode="auto">
        <a:xfrm>
          <a:off x="6477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42235" name="Rectangle 11"/>
        <xdr:cNvSpPr>
          <a:spLocks noChangeArrowheads="1"/>
        </xdr:cNvSpPr>
      </xdr:nvSpPr>
      <xdr:spPr bwMode="auto">
        <a:xfrm>
          <a:off x="6477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184</xdr:row>
      <xdr:rowOff>0</xdr:rowOff>
    </xdr:from>
    <xdr:to>
      <xdr:col>1</xdr:col>
      <xdr:colOff>266700</xdr:colOff>
      <xdr:row>184</xdr:row>
      <xdr:rowOff>133350</xdr:rowOff>
    </xdr:to>
    <xdr:sp macro="" textlink="">
      <xdr:nvSpPr>
        <xdr:cNvPr id="42236" name="Rectangle 12"/>
        <xdr:cNvSpPr>
          <a:spLocks noChangeArrowheads="1"/>
        </xdr:cNvSpPr>
      </xdr:nvSpPr>
      <xdr:spPr bwMode="auto">
        <a:xfrm>
          <a:off x="6477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42237" name="Rectangle 13"/>
        <xdr:cNvSpPr>
          <a:spLocks noChangeArrowheads="1"/>
        </xdr:cNvSpPr>
      </xdr:nvSpPr>
      <xdr:spPr bwMode="auto">
        <a:xfrm>
          <a:off x="4572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42238" name="Rectangle 14"/>
        <xdr:cNvSpPr>
          <a:spLocks noChangeArrowheads="1"/>
        </xdr:cNvSpPr>
      </xdr:nvSpPr>
      <xdr:spPr bwMode="auto">
        <a:xfrm>
          <a:off x="4572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42239" name="Rectangle 15"/>
        <xdr:cNvSpPr>
          <a:spLocks noChangeArrowheads="1"/>
        </xdr:cNvSpPr>
      </xdr:nvSpPr>
      <xdr:spPr bwMode="auto">
        <a:xfrm>
          <a:off x="4572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42240" name="Rectangle 16"/>
        <xdr:cNvSpPr>
          <a:spLocks noChangeArrowheads="1"/>
        </xdr:cNvSpPr>
      </xdr:nvSpPr>
      <xdr:spPr bwMode="auto">
        <a:xfrm>
          <a:off x="4572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242</xdr:row>
      <xdr:rowOff>0</xdr:rowOff>
    </xdr:from>
    <xdr:ext cx="28534" cy="125227"/>
    <xdr:sp macro="" textlink="">
      <xdr:nvSpPr>
        <xdr:cNvPr id="18" name="Rectangle 17"/>
        <xdr:cNvSpPr>
          <a:spLocks noChangeArrowheads="1"/>
        </xdr:cNvSpPr>
      </xdr:nvSpPr>
      <xdr:spPr bwMode="auto">
        <a:xfrm>
          <a:off x="467458" y="863441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184</xdr:row>
      <xdr:rowOff>0</xdr:rowOff>
    </xdr:from>
    <xdr:to>
      <xdr:col>1</xdr:col>
      <xdr:colOff>76200</xdr:colOff>
      <xdr:row>184</xdr:row>
      <xdr:rowOff>142875</xdr:rowOff>
    </xdr:to>
    <xdr:sp macro="" textlink="">
      <xdr:nvSpPr>
        <xdr:cNvPr id="42242" name="Rectangle 18"/>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242</xdr:row>
      <xdr:rowOff>0</xdr:rowOff>
    </xdr:from>
    <xdr:ext cx="28534" cy="125227"/>
    <xdr:sp macro="" textlink="">
      <xdr:nvSpPr>
        <xdr:cNvPr id="20" name="Rectangle 19"/>
        <xdr:cNvSpPr>
          <a:spLocks noChangeArrowheads="1"/>
        </xdr:cNvSpPr>
      </xdr:nvSpPr>
      <xdr:spPr bwMode="auto">
        <a:xfrm>
          <a:off x="467458" y="863441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184</xdr:row>
      <xdr:rowOff>0</xdr:rowOff>
    </xdr:from>
    <xdr:to>
      <xdr:col>1</xdr:col>
      <xdr:colOff>76200</xdr:colOff>
      <xdr:row>184</xdr:row>
      <xdr:rowOff>142875</xdr:rowOff>
    </xdr:to>
    <xdr:sp macro="" textlink="">
      <xdr:nvSpPr>
        <xdr:cNvPr id="42244" name="Rectangle 20"/>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45" name="Rectangle 21"/>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46" name="Rectangle 22"/>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47" name="Rectangle 23"/>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48" name="Rectangle 24"/>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49" name="Rectangle 25"/>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50" name="Rectangle 26"/>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42251" name="Rectangle 27"/>
        <xdr:cNvSpPr>
          <a:spLocks noChangeArrowheads="1"/>
        </xdr:cNvSpPr>
      </xdr:nvSpPr>
      <xdr:spPr bwMode="auto">
        <a:xfrm>
          <a:off x="4572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42252" name="Rectangle 28"/>
        <xdr:cNvSpPr>
          <a:spLocks noChangeArrowheads="1"/>
        </xdr:cNvSpPr>
      </xdr:nvSpPr>
      <xdr:spPr bwMode="auto">
        <a:xfrm>
          <a:off x="4572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242</xdr:row>
      <xdr:rowOff>0</xdr:rowOff>
    </xdr:from>
    <xdr:ext cx="28534" cy="125227"/>
    <xdr:sp macro="" textlink="">
      <xdr:nvSpPr>
        <xdr:cNvPr id="30" name="Rectangle 29"/>
        <xdr:cNvSpPr>
          <a:spLocks noChangeArrowheads="1"/>
        </xdr:cNvSpPr>
      </xdr:nvSpPr>
      <xdr:spPr bwMode="auto">
        <a:xfrm>
          <a:off x="467458" y="863441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86458</xdr:colOff>
      <xdr:row>242</xdr:row>
      <xdr:rowOff>0</xdr:rowOff>
    </xdr:from>
    <xdr:ext cx="28534" cy="125227"/>
    <xdr:sp macro="" textlink="">
      <xdr:nvSpPr>
        <xdr:cNvPr id="31" name="Rectangle 30"/>
        <xdr:cNvSpPr>
          <a:spLocks noChangeArrowheads="1"/>
        </xdr:cNvSpPr>
      </xdr:nvSpPr>
      <xdr:spPr bwMode="auto">
        <a:xfrm>
          <a:off x="467458" y="863441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184</xdr:row>
      <xdr:rowOff>0</xdr:rowOff>
    </xdr:from>
    <xdr:to>
      <xdr:col>1</xdr:col>
      <xdr:colOff>76200</xdr:colOff>
      <xdr:row>184</xdr:row>
      <xdr:rowOff>142875</xdr:rowOff>
    </xdr:to>
    <xdr:sp macro="" textlink="">
      <xdr:nvSpPr>
        <xdr:cNvPr id="42255" name="Rectangle 31"/>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56" name="Rectangle 32"/>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57" name="Rectangle 33"/>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58" name="Rectangle 34"/>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59" name="Rectangle 35"/>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60" name="Rectangle 36"/>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61" name="Rectangle 37"/>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42262" name="Rectangle 38"/>
        <xdr:cNvSpPr>
          <a:spLocks noChangeArrowheads="1"/>
        </xdr:cNvSpPr>
      </xdr:nvSpPr>
      <xdr:spPr bwMode="auto">
        <a:xfrm>
          <a:off x="4572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42263" name="Rectangle 39"/>
        <xdr:cNvSpPr>
          <a:spLocks noChangeArrowheads="1"/>
        </xdr:cNvSpPr>
      </xdr:nvSpPr>
      <xdr:spPr bwMode="auto">
        <a:xfrm>
          <a:off x="4572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64" name="Rectangle 40"/>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184</xdr:row>
      <xdr:rowOff>0</xdr:rowOff>
    </xdr:from>
    <xdr:to>
      <xdr:col>1</xdr:col>
      <xdr:colOff>114300</xdr:colOff>
      <xdr:row>184</xdr:row>
      <xdr:rowOff>142875</xdr:rowOff>
    </xdr:to>
    <xdr:sp macro="" textlink="">
      <xdr:nvSpPr>
        <xdr:cNvPr id="42265" name="Rectangle 41"/>
        <xdr:cNvSpPr>
          <a:spLocks noChangeArrowheads="1"/>
        </xdr:cNvSpPr>
      </xdr:nvSpPr>
      <xdr:spPr bwMode="auto">
        <a:xfrm>
          <a:off x="4953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184</xdr:row>
      <xdr:rowOff>0</xdr:rowOff>
    </xdr:from>
    <xdr:to>
      <xdr:col>1</xdr:col>
      <xdr:colOff>114300</xdr:colOff>
      <xdr:row>184</xdr:row>
      <xdr:rowOff>142875</xdr:rowOff>
    </xdr:to>
    <xdr:sp macro="" textlink="">
      <xdr:nvSpPr>
        <xdr:cNvPr id="42266" name="Rectangle 42"/>
        <xdr:cNvSpPr>
          <a:spLocks noChangeArrowheads="1"/>
        </xdr:cNvSpPr>
      </xdr:nvSpPr>
      <xdr:spPr bwMode="auto">
        <a:xfrm>
          <a:off x="4953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67" name="Rectangle 43"/>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68" name="Rectangle 44"/>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69" name="Rectangle 45"/>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70" name="Rectangle 46"/>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71" name="Rectangle 47"/>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72" name="Rectangle 48"/>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73" name="Rectangle 49"/>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74" name="Rectangle 50"/>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75" name="Rectangle 51"/>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76" name="Rectangle 52"/>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77" name="Rectangle 53"/>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78" name="Rectangle 54"/>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79" name="Rectangle 55"/>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133350</xdr:rowOff>
    </xdr:to>
    <xdr:sp macro="" textlink="">
      <xdr:nvSpPr>
        <xdr:cNvPr id="42280" name="Rectangle 56"/>
        <xdr:cNvSpPr>
          <a:spLocks noChangeArrowheads="1"/>
        </xdr:cNvSpPr>
      </xdr:nvSpPr>
      <xdr:spPr bwMode="auto">
        <a:xfrm>
          <a:off x="457200" y="662749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81" name="Rectangle 57"/>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82" name="Rectangle 58"/>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83" name="Rectangle 59"/>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84" name="Rectangle 60"/>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85" name="Rectangle 61"/>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184</xdr:row>
      <xdr:rowOff>0</xdr:rowOff>
    </xdr:from>
    <xdr:to>
      <xdr:col>1</xdr:col>
      <xdr:colOff>76200</xdr:colOff>
      <xdr:row>184</xdr:row>
      <xdr:rowOff>142875</xdr:rowOff>
    </xdr:to>
    <xdr:sp macro="" textlink="">
      <xdr:nvSpPr>
        <xdr:cNvPr id="42286" name="Rectangle 62"/>
        <xdr:cNvSpPr>
          <a:spLocks noChangeArrowheads="1"/>
        </xdr:cNvSpPr>
      </xdr:nvSpPr>
      <xdr:spPr bwMode="auto">
        <a:xfrm>
          <a:off x="457200" y="662749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133350</xdr:rowOff>
    </xdr:to>
    <xdr:sp macro="" textlink="">
      <xdr:nvSpPr>
        <xdr:cNvPr id="42287" name="Rectangle 1"/>
        <xdr:cNvSpPr>
          <a:spLocks noChangeArrowheads="1"/>
        </xdr:cNvSpPr>
      </xdr:nvSpPr>
      <xdr:spPr bwMode="auto">
        <a:xfrm>
          <a:off x="4572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133350</xdr:rowOff>
    </xdr:to>
    <xdr:sp macro="" textlink="">
      <xdr:nvSpPr>
        <xdr:cNvPr id="42288" name="Rectangle 2"/>
        <xdr:cNvSpPr>
          <a:spLocks noChangeArrowheads="1"/>
        </xdr:cNvSpPr>
      </xdr:nvSpPr>
      <xdr:spPr bwMode="auto">
        <a:xfrm>
          <a:off x="4572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147</xdr:row>
      <xdr:rowOff>0</xdr:rowOff>
    </xdr:from>
    <xdr:to>
      <xdr:col>1</xdr:col>
      <xdr:colOff>266700</xdr:colOff>
      <xdr:row>147</xdr:row>
      <xdr:rowOff>133350</xdr:rowOff>
    </xdr:to>
    <xdr:sp macro="" textlink="">
      <xdr:nvSpPr>
        <xdr:cNvPr id="42289" name="Rectangle 3"/>
        <xdr:cNvSpPr>
          <a:spLocks noChangeArrowheads="1"/>
        </xdr:cNvSpPr>
      </xdr:nvSpPr>
      <xdr:spPr bwMode="auto">
        <a:xfrm>
          <a:off x="6477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147</xdr:row>
      <xdr:rowOff>0</xdr:rowOff>
    </xdr:from>
    <xdr:to>
      <xdr:col>1</xdr:col>
      <xdr:colOff>266700</xdr:colOff>
      <xdr:row>147</xdr:row>
      <xdr:rowOff>133350</xdr:rowOff>
    </xdr:to>
    <xdr:sp macro="" textlink="">
      <xdr:nvSpPr>
        <xdr:cNvPr id="42290" name="Rectangle 4"/>
        <xdr:cNvSpPr>
          <a:spLocks noChangeArrowheads="1"/>
        </xdr:cNvSpPr>
      </xdr:nvSpPr>
      <xdr:spPr bwMode="auto">
        <a:xfrm>
          <a:off x="6477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147</xdr:row>
      <xdr:rowOff>0</xdr:rowOff>
    </xdr:from>
    <xdr:to>
      <xdr:col>1</xdr:col>
      <xdr:colOff>266700</xdr:colOff>
      <xdr:row>147</xdr:row>
      <xdr:rowOff>133350</xdr:rowOff>
    </xdr:to>
    <xdr:sp macro="" textlink="">
      <xdr:nvSpPr>
        <xdr:cNvPr id="42291" name="Rectangle 5"/>
        <xdr:cNvSpPr>
          <a:spLocks noChangeArrowheads="1"/>
        </xdr:cNvSpPr>
      </xdr:nvSpPr>
      <xdr:spPr bwMode="auto">
        <a:xfrm>
          <a:off x="6477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147</xdr:row>
      <xdr:rowOff>0</xdr:rowOff>
    </xdr:from>
    <xdr:to>
      <xdr:col>1</xdr:col>
      <xdr:colOff>266700</xdr:colOff>
      <xdr:row>147</xdr:row>
      <xdr:rowOff>133350</xdr:rowOff>
    </xdr:to>
    <xdr:sp macro="" textlink="">
      <xdr:nvSpPr>
        <xdr:cNvPr id="42292" name="Rectangle 6"/>
        <xdr:cNvSpPr>
          <a:spLocks noChangeArrowheads="1"/>
        </xdr:cNvSpPr>
      </xdr:nvSpPr>
      <xdr:spPr bwMode="auto">
        <a:xfrm>
          <a:off x="6477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147</xdr:row>
      <xdr:rowOff>0</xdr:rowOff>
    </xdr:from>
    <xdr:to>
      <xdr:col>1</xdr:col>
      <xdr:colOff>266700</xdr:colOff>
      <xdr:row>147</xdr:row>
      <xdr:rowOff>133350</xdr:rowOff>
    </xdr:to>
    <xdr:sp macro="" textlink="">
      <xdr:nvSpPr>
        <xdr:cNvPr id="42293" name="Rectangle 7"/>
        <xdr:cNvSpPr>
          <a:spLocks noChangeArrowheads="1"/>
        </xdr:cNvSpPr>
      </xdr:nvSpPr>
      <xdr:spPr bwMode="auto">
        <a:xfrm>
          <a:off x="6477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147</xdr:row>
      <xdr:rowOff>0</xdr:rowOff>
    </xdr:from>
    <xdr:to>
      <xdr:col>1</xdr:col>
      <xdr:colOff>266700</xdr:colOff>
      <xdr:row>147</xdr:row>
      <xdr:rowOff>133350</xdr:rowOff>
    </xdr:to>
    <xdr:sp macro="" textlink="">
      <xdr:nvSpPr>
        <xdr:cNvPr id="42294" name="Rectangle 8"/>
        <xdr:cNvSpPr>
          <a:spLocks noChangeArrowheads="1"/>
        </xdr:cNvSpPr>
      </xdr:nvSpPr>
      <xdr:spPr bwMode="auto">
        <a:xfrm>
          <a:off x="6477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147</xdr:row>
      <xdr:rowOff>0</xdr:rowOff>
    </xdr:from>
    <xdr:to>
      <xdr:col>1</xdr:col>
      <xdr:colOff>266700</xdr:colOff>
      <xdr:row>147</xdr:row>
      <xdr:rowOff>133350</xdr:rowOff>
    </xdr:to>
    <xdr:sp macro="" textlink="">
      <xdr:nvSpPr>
        <xdr:cNvPr id="42295" name="Rectangle 9"/>
        <xdr:cNvSpPr>
          <a:spLocks noChangeArrowheads="1"/>
        </xdr:cNvSpPr>
      </xdr:nvSpPr>
      <xdr:spPr bwMode="auto">
        <a:xfrm>
          <a:off x="6477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147</xdr:row>
      <xdr:rowOff>0</xdr:rowOff>
    </xdr:from>
    <xdr:to>
      <xdr:col>1</xdr:col>
      <xdr:colOff>266700</xdr:colOff>
      <xdr:row>147</xdr:row>
      <xdr:rowOff>133350</xdr:rowOff>
    </xdr:to>
    <xdr:sp macro="" textlink="">
      <xdr:nvSpPr>
        <xdr:cNvPr id="42296" name="Rectangle 10"/>
        <xdr:cNvSpPr>
          <a:spLocks noChangeArrowheads="1"/>
        </xdr:cNvSpPr>
      </xdr:nvSpPr>
      <xdr:spPr bwMode="auto">
        <a:xfrm>
          <a:off x="6477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147</xdr:row>
      <xdr:rowOff>0</xdr:rowOff>
    </xdr:from>
    <xdr:to>
      <xdr:col>1</xdr:col>
      <xdr:colOff>266700</xdr:colOff>
      <xdr:row>147</xdr:row>
      <xdr:rowOff>133350</xdr:rowOff>
    </xdr:to>
    <xdr:sp macro="" textlink="">
      <xdr:nvSpPr>
        <xdr:cNvPr id="42297" name="Rectangle 11"/>
        <xdr:cNvSpPr>
          <a:spLocks noChangeArrowheads="1"/>
        </xdr:cNvSpPr>
      </xdr:nvSpPr>
      <xdr:spPr bwMode="auto">
        <a:xfrm>
          <a:off x="6477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147</xdr:row>
      <xdr:rowOff>0</xdr:rowOff>
    </xdr:from>
    <xdr:to>
      <xdr:col>1</xdr:col>
      <xdr:colOff>266700</xdr:colOff>
      <xdr:row>147</xdr:row>
      <xdr:rowOff>133350</xdr:rowOff>
    </xdr:to>
    <xdr:sp macro="" textlink="">
      <xdr:nvSpPr>
        <xdr:cNvPr id="42298" name="Rectangle 12"/>
        <xdr:cNvSpPr>
          <a:spLocks noChangeArrowheads="1"/>
        </xdr:cNvSpPr>
      </xdr:nvSpPr>
      <xdr:spPr bwMode="auto">
        <a:xfrm>
          <a:off x="6477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133350</xdr:rowOff>
    </xdr:to>
    <xdr:sp macro="" textlink="">
      <xdr:nvSpPr>
        <xdr:cNvPr id="42299" name="Rectangle 13"/>
        <xdr:cNvSpPr>
          <a:spLocks noChangeArrowheads="1"/>
        </xdr:cNvSpPr>
      </xdr:nvSpPr>
      <xdr:spPr bwMode="auto">
        <a:xfrm>
          <a:off x="4572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133350</xdr:rowOff>
    </xdr:to>
    <xdr:sp macro="" textlink="">
      <xdr:nvSpPr>
        <xdr:cNvPr id="42300" name="Rectangle 14"/>
        <xdr:cNvSpPr>
          <a:spLocks noChangeArrowheads="1"/>
        </xdr:cNvSpPr>
      </xdr:nvSpPr>
      <xdr:spPr bwMode="auto">
        <a:xfrm>
          <a:off x="4572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133350</xdr:rowOff>
    </xdr:to>
    <xdr:sp macro="" textlink="">
      <xdr:nvSpPr>
        <xdr:cNvPr id="42301" name="Rectangle 15"/>
        <xdr:cNvSpPr>
          <a:spLocks noChangeArrowheads="1"/>
        </xdr:cNvSpPr>
      </xdr:nvSpPr>
      <xdr:spPr bwMode="auto">
        <a:xfrm>
          <a:off x="4572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133350</xdr:rowOff>
    </xdr:to>
    <xdr:sp macro="" textlink="">
      <xdr:nvSpPr>
        <xdr:cNvPr id="42302" name="Rectangle 16"/>
        <xdr:cNvSpPr>
          <a:spLocks noChangeArrowheads="1"/>
        </xdr:cNvSpPr>
      </xdr:nvSpPr>
      <xdr:spPr bwMode="auto">
        <a:xfrm>
          <a:off x="4572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146</xdr:row>
      <xdr:rowOff>140153</xdr:rowOff>
    </xdr:from>
    <xdr:ext cx="28534" cy="125227"/>
    <xdr:sp macro="" textlink="">
      <xdr:nvSpPr>
        <xdr:cNvPr id="80" name="Rectangle 17"/>
        <xdr:cNvSpPr>
          <a:spLocks noChangeArrowheads="1"/>
        </xdr:cNvSpPr>
      </xdr:nvSpPr>
      <xdr:spPr bwMode="auto">
        <a:xfrm>
          <a:off x="467458" y="56185253"/>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147</xdr:row>
      <xdr:rowOff>0</xdr:rowOff>
    </xdr:from>
    <xdr:to>
      <xdr:col>1</xdr:col>
      <xdr:colOff>76200</xdr:colOff>
      <xdr:row>147</xdr:row>
      <xdr:rowOff>142875</xdr:rowOff>
    </xdr:to>
    <xdr:sp macro="" textlink="">
      <xdr:nvSpPr>
        <xdr:cNvPr id="42304" name="Rectangle 18"/>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146</xdr:row>
      <xdr:rowOff>140153</xdr:rowOff>
    </xdr:from>
    <xdr:ext cx="28534" cy="125227"/>
    <xdr:sp macro="" textlink="">
      <xdr:nvSpPr>
        <xdr:cNvPr id="82" name="Rectangle 19"/>
        <xdr:cNvSpPr>
          <a:spLocks noChangeArrowheads="1"/>
        </xdr:cNvSpPr>
      </xdr:nvSpPr>
      <xdr:spPr bwMode="auto">
        <a:xfrm>
          <a:off x="467458" y="56185253"/>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147</xdr:row>
      <xdr:rowOff>0</xdr:rowOff>
    </xdr:from>
    <xdr:to>
      <xdr:col>1</xdr:col>
      <xdr:colOff>76200</xdr:colOff>
      <xdr:row>147</xdr:row>
      <xdr:rowOff>142875</xdr:rowOff>
    </xdr:to>
    <xdr:sp macro="" textlink="">
      <xdr:nvSpPr>
        <xdr:cNvPr id="42306" name="Rectangle 20"/>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07" name="Rectangle 21"/>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08" name="Rectangle 22"/>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09" name="Rectangle 23"/>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10" name="Rectangle 24"/>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11" name="Rectangle 25"/>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12" name="Rectangle 26"/>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133350</xdr:rowOff>
    </xdr:to>
    <xdr:sp macro="" textlink="">
      <xdr:nvSpPr>
        <xdr:cNvPr id="42313" name="Rectangle 27"/>
        <xdr:cNvSpPr>
          <a:spLocks noChangeArrowheads="1"/>
        </xdr:cNvSpPr>
      </xdr:nvSpPr>
      <xdr:spPr bwMode="auto">
        <a:xfrm>
          <a:off x="4572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133350</xdr:rowOff>
    </xdr:to>
    <xdr:sp macro="" textlink="">
      <xdr:nvSpPr>
        <xdr:cNvPr id="42314" name="Rectangle 28"/>
        <xdr:cNvSpPr>
          <a:spLocks noChangeArrowheads="1"/>
        </xdr:cNvSpPr>
      </xdr:nvSpPr>
      <xdr:spPr bwMode="auto">
        <a:xfrm>
          <a:off x="4572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146</xdr:row>
      <xdr:rowOff>140153</xdr:rowOff>
    </xdr:from>
    <xdr:ext cx="28534" cy="125227"/>
    <xdr:sp macro="" textlink="">
      <xdr:nvSpPr>
        <xdr:cNvPr id="92" name="Rectangle 29"/>
        <xdr:cNvSpPr>
          <a:spLocks noChangeArrowheads="1"/>
        </xdr:cNvSpPr>
      </xdr:nvSpPr>
      <xdr:spPr bwMode="auto">
        <a:xfrm>
          <a:off x="467458" y="56185253"/>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86458</xdr:colOff>
      <xdr:row>146</xdr:row>
      <xdr:rowOff>140153</xdr:rowOff>
    </xdr:from>
    <xdr:ext cx="28534" cy="125227"/>
    <xdr:sp macro="" textlink="">
      <xdr:nvSpPr>
        <xdr:cNvPr id="93" name="Rectangle 30"/>
        <xdr:cNvSpPr>
          <a:spLocks noChangeArrowheads="1"/>
        </xdr:cNvSpPr>
      </xdr:nvSpPr>
      <xdr:spPr bwMode="auto">
        <a:xfrm>
          <a:off x="467458" y="56185253"/>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147</xdr:row>
      <xdr:rowOff>0</xdr:rowOff>
    </xdr:from>
    <xdr:to>
      <xdr:col>1</xdr:col>
      <xdr:colOff>76200</xdr:colOff>
      <xdr:row>147</xdr:row>
      <xdr:rowOff>142875</xdr:rowOff>
    </xdr:to>
    <xdr:sp macro="" textlink="">
      <xdr:nvSpPr>
        <xdr:cNvPr id="42317" name="Rectangle 31"/>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18" name="Rectangle 32"/>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19" name="Rectangle 33"/>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20" name="Rectangle 34"/>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21" name="Rectangle 35"/>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22" name="Rectangle 36"/>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23" name="Rectangle 37"/>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133350</xdr:rowOff>
    </xdr:to>
    <xdr:sp macro="" textlink="">
      <xdr:nvSpPr>
        <xdr:cNvPr id="42324" name="Rectangle 38"/>
        <xdr:cNvSpPr>
          <a:spLocks noChangeArrowheads="1"/>
        </xdr:cNvSpPr>
      </xdr:nvSpPr>
      <xdr:spPr bwMode="auto">
        <a:xfrm>
          <a:off x="4572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133350</xdr:rowOff>
    </xdr:to>
    <xdr:sp macro="" textlink="">
      <xdr:nvSpPr>
        <xdr:cNvPr id="42325" name="Rectangle 39"/>
        <xdr:cNvSpPr>
          <a:spLocks noChangeArrowheads="1"/>
        </xdr:cNvSpPr>
      </xdr:nvSpPr>
      <xdr:spPr bwMode="auto">
        <a:xfrm>
          <a:off x="4572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26" name="Rectangle 40"/>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147</xdr:row>
      <xdr:rowOff>0</xdr:rowOff>
    </xdr:from>
    <xdr:to>
      <xdr:col>1</xdr:col>
      <xdr:colOff>114300</xdr:colOff>
      <xdr:row>147</xdr:row>
      <xdr:rowOff>142875</xdr:rowOff>
    </xdr:to>
    <xdr:sp macro="" textlink="">
      <xdr:nvSpPr>
        <xdr:cNvPr id="42327" name="Rectangle 41"/>
        <xdr:cNvSpPr>
          <a:spLocks noChangeArrowheads="1"/>
        </xdr:cNvSpPr>
      </xdr:nvSpPr>
      <xdr:spPr bwMode="auto">
        <a:xfrm>
          <a:off x="4953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147</xdr:row>
      <xdr:rowOff>0</xdr:rowOff>
    </xdr:from>
    <xdr:to>
      <xdr:col>1</xdr:col>
      <xdr:colOff>114300</xdr:colOff>
      <xdr:row>147</xdr:row>
      <xdr:rowOff>142875</xdr:rowOff>
    </xdr:to>
    <xdr:sp macro="" textlink="">
      <xdr:nvSpPr>
        <xdr:cNvPr id="42328" name="Rectangle 42"/>
        <xdr:cNvSpPr>
          <a:spLocks noChangeArrowheads="1"/>
        </xdr:cNvSpPr>
      </xdr:nvSpPr>
      <xdr:spPr bwMode="auto">
        <a:xfrm>
          <a:off x="4953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29" name="Rectangle 43"/>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30" name="Rectangle 44"/>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31" name="Rectangle 45"/>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32" name="Rectangle 46"/>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33" name="Rectangle 47"/>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34" name="Rectangle 48"/>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35" name="Rectangle 49"/>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36" name="Rectangle 50"/>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37" name="Rectangle 51"/>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38" name="Rectangle 52"/>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39" name="Rectangle 53"/>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40" name="Rectangle 54"/>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41" name="Rectangle 55"/>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133350</xdr:rowOff>
    </xdr:to>
    <xdr:sp macro="" textlink="">
      <xdr:nvSpPr>
        <xdr:cNvPr id="42342" name="Rectangle 56"/>
        <xdr:cNvSpPr>
          <a:spLocks noChangeArrowheads="1"/>
        </xdr:cNvSpPr>
      </xdr:nvSpPr>
      <xdr:spPr bwMode="auto">
        <a:xfrm>
          <a:off x="457200" y="5619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43" name="Rectangle 57"/>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44" name="Rectangle 58"/>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45" name="Rectangle 59"/>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46" name="Rectangle 60"/>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47" name="Rectangle 61"/>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147</xdr:row>
      <xdr:rowOff>0</xdr:rowOff>
    </xdr:from>
    <xdr:to>
      <xdr:col>1</xdr:col>
      <xdr:colOff>76200</xdr:colOff>
      <xdr:row>147</xdr:row>
      <xdr:rowOff>142875</xdr:rowOff>
    </xdr:to>
    <xdr:sp macro="" textlink="">
      <xdr:nvSpPr>
        <xdr:cNvPr id="42348" name="Rectangle 62"/>
        <xdr:cNvSpPr>
          <a:spLocks noChangeArrowheads="1"/>
        </xdr:cNvSpPr>
      </xdr:nvSpPr>
      <xdr:spPr bwMode="auto">
        <a:xfrm>
          <a:off x="457200" y="56197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33</xdr:row>
      <xdr:rowOff>0</xdr:rowOff>
    </xdr:from>
    <xdr:to>
      <xdr:col>1</xdr:col>
      <xdr:colOff>76200</xdr:colOff>
      <xdr:row>33</xdr:row>
      <xdr:rowOff>133350</xdr:rowOff>
    </xdr:to>
    <xdr:sp macro="" textlink="">
      <xdr:nvSpPr>
        <xdr:cNvPr id="43249" name="Rectangle 1"/>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250" name="Rectangle 2"/>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251" name="Rectangle 3"/>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252" name="Rectangle 4"/>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253" name="Rectangle 5"/>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254" name="Rectangle 6"/>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255" name="Rectangle 7"/>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256" name="Rectangle 8"/>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257" name="Rectangle 9"/>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258" name="Rectangle 10"/>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259" name="Rectangle 11"/>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260" name="Rectangle 12"/>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261" name="Rectangle 13"/>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262" name="Rectangle 14"/>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263" name="Rectangle 15"/>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264" name="Rectangle 16"/>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595</xdr:row>
      <xdr:rowOff>0</xdr:rowOff>
    </xdr:from>
    <xdr:ext cx="28534" cy="125227"/>
    <xdr:sp macro="" textlink="">
      <xdr:nvSpPr>
        <xdr:cNvPr id="18" name="Rectangle 17"/>
        <xdr:cNvSpPr>
          <a:spLocks noChangeArrowheads="1"/>
        </xdr:cNvSpPr>
      </xdr:nvSpPr>
      <xdr:spPr bwMode="auto">
        <a:xfrm>
          <a:off x="467458" y="1598961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33</xdr:row>
      <xdr:rowOff>0</xdr:rowOff>
    </xdr:from>
    <xdr:to>
      <xdr:col>1</xdr:col>
      <xdr:colOff>76200</xdr:colOff>
      <xdr:row>33</xdr:row>
      <xdr:rowOff>142875</xdr:rowOff>
    </xdr:to>
    <xdr:sp macro="" textlink="">
      <xdr:nvSpPr>
        <xdr:cNvPr id="43266" name="Rectangle 18"/>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595</xdr:row>
      <xdr:rowOff>0</xdr:rowOff>
    </xdr:from>
    <xdr:ext cx="28534" cy="125227"/>
    <xdr:sp macro="" textlink="">
      <xdr:nvSpPr>
        <xdr:cNvPr id="20" name="Rectangle 19"/>
        <xdr:cNvSpPr>
          <a:spLocks noChangeArrowheads="1"/>
        </xdr:cNvSpPr>
      </xdr:nvSpPr>
      <xdr:spPr bwMode="auto">
        <a:xfrm>
          <a:off x="467458" y="1598961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33</xdr:row>
      <xdr:rowOff>0</xdr:rowOff>
    </xdr:from>
    <xdr:to>
      <xdr:col>1</xdr:col>
      <xdr:colOff>76200</xdr:colOff>
      <xdr:row>33</xdr:row>
      <xdr:rowOff>142875</xdr:rowOff>
    </xdr:to>
    <xdr:sp macro="" textlink="">
      <xdr:nvSpPr>
        <xdr:cNvPr id="43268" name="Rectangle 20"/>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69" name="Rectangle 21"/>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70" name="Rectangle 22"/>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71" name="Rectangle 23"/>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72" name="Rectangle 24"/>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73" name="Rectangle 25"/>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74" name="Rectangle 26"/>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275" name="Rectangle 27"/>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276" name="Rectangle 28"/>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595</xdr:row>
      <xdr:rowOff>0</xdr:rowOff>
    </xdr:from>
    <xdr:ext cx="28534" cy="125227"/>
    <xdr:sp macro="" textlink="">
      <xdr:nvSpPr>
        <xdr:cNvPr id="30" name="Rectangle 29"/>
        <xdr:cNvSpPr>
          <a:spLocks noChangeArrowheads="1"/>
        </xdr:cNvSpPr>
      </xdr:nvSpPr>
      <xdr:spPr bwMode="auto">
        <a:xfrm>
          <a:off x="467458" y="1598961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86458</xdr:colOff>
      <xdr:row>595</xdr:row>
      <xdr:rowOff>0</xdr:rowOff>
    </xdr:from>
    <xdr:ext cx="28534" cy="125227"/>
    <xdr:sp macro="" textlink="">
      <xdr:nvSpPr>
        <xdr:cNvPr id="31" name="Rectangle 30"/>
        <xdr:cNvSpPr>
          <a:spLocks noChangeArrowheads="1"/>
        </xdr:cNvSpPr>
      </xdr:nvSpPr>
      <xdr:spPr bwMode="auto">
        <a:xfrm>
          <a:off x="467458" y="15989617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33</xdr:row>
      <xdr:rowOff>0</xdr:rowOff>
    </xdr:from>
    <xdr:to>
      <xdr:col>1</xdr:col>
      <xdr:colOff>76200</xdr:colOff>
      <xdr:row>33</xdr:row>
      <xdr:rowOff>142875</xdr:rowOff>
    </xdr:to>
    <xdr:sp macro="" textlink="">
      <xdr:nvSpPr>
        <xdr:cNvPr id="43279" name="Rectangle 31"/>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80" name="Rectangle 32"/>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81" name="Rectangle 33"/>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82" name="Rectangle 34"/>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83" name="Rectangle 35"/>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84" name="Rectangle 36"/>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85" name="Rectangle 37"/>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286" name="Rectangle 38"/>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287" name="Rectangle 39"/>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88" name="Rectangle 40"/>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33</xdr:row>
      <xdr:rowOff>0</xdr:rowOff>
    </xdr:from>
    <xdr:to>
      <xdr:col>1</xdr:col>
      <xdr:colOff>114300</xdr:colOff>
      <xdr:row>33</xdr:row>
      <xdr:rowOff>142875</xdr:rowOff>
    </xdr:to>
    <xdr:sp macro="" textlink="">
      <xdr:nvSpPr>
        <xdr:cNvPr id="43289" name="Rectangle 41"/>
        <xdr:cNvSpPr>
          <a:spLocks noChangeArrowheads="1"/>
        </xdr:cNvSpPr>
      </xdr:nvSpPr>
      <xdr:spPr bwMode="auto">
        <a:xfrm>
          <a:off x="4953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33</xdr:row>
      <xdr:rowOff>0</xdr:rowOff>
    </xdr:from>
    <xdr:to>
      <xdr:col>1</xdr:col>
      <xdr:colOff>114300</xdr:colOff>
      <xdr:row>33</xdr:row>
      <xdr:rowOff>142875</xdr:rowOff>
    </xdr:to>
    <xdr:sp macro="" textlink="">
      <xdr:nvSpPr>
        <xdr:cNvPr id="43290" name="Rectangle 42"/>
        <xdr:cNvSpPr>
          <a:spLocks noChangeArrowheads="1"/>
        </xdr:cNvSpPr>
      </xdr:nvSpPr>
      <xdr:spPr bwMode="auto">
        <a:xfrm>
          <a:off x="4953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91" name="Rectangle 43"/>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92" name="Rectangle 44"/>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93" name="Rectangle 45"/>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94" name="Rectangle 46"/>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95" name="Rectangle 47"/>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96" name="Rectangle 48"/>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97" name="Rectangle 49"/>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98" name="Rectangle 50"/>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299" name="Rectangle 51"/>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00" name="Rectangle 52"/>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01" name="Rectangle 53"/>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02" name="Rectangle 54"/>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03" name="Rectangle 55"/>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304" name="Rectangle 56"/>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05" name="Rectangle 57"/>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06" name="Rectangle 58"/>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07" name="Rectangle 59"/>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08" name="Rectangle 60"/>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09" name="Rectangle 61"/>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10" name="Rectangle 62"/>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311" name="Rectangle 1"/>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312" name="Rectangle 2"/>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313" name="Rectangle 3"/>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314" name="Rectangle 4"/>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315" name="Rectangle 5"/>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316" name="Rectangle 6"/>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317" name="Rectangle 7"/>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318" name="Rectangle 8"/>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319" name="Rectangle 9"/>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320" name="Rectangle 10"/>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321" name="Rectangle 11"/>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266700</xdr:colOff>
      <xdr:row>33</xdr:row>
      <xdr:rowOff>0</xdr:rowOff>
    </xdr:from>
    <xdr:to>
      <xdr:col>1</xdr:col>
      <xdr:colOff>266700</xdr:colOff>
      <xdr:row>33</xdr:row>
      <xdr:rowOff>133350</xdr:rowOff>
    </xdr:to>
    <xdr:sp macro="" textlink="">
      <xdr:nvSpPr>
        <xdr:cNvPr id="43322" name="Rectangle 12"/>
        <xdr:cNvSpPr>
          <a:spLocks noChangeArrowheads="1"/>
        </xdr:cNvSpPr>
      </xdr:nvSpPr>
      <xdr:spPr bwMode="auto">
        <a:xfrm>
          <a:off x="6477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323" name="Rectangle 13"/>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324" name="Rectangle 14"/>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325" name="Rectangle 15"/>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326" name="Rectangle 16"/>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33</xdr:row>
      <xdr:rowOff>0</xdr:rowOff>
    </xdr:from>
    <xdr:ext cx="28534" cy="125227"/>
    <xdr:sp macro="" textlink="">
      <xdr:nvSpPr>
        <xdr:cNvPr id="80" name="Rectangle 17"/>
        <xdr:cNvSpPr>
          <a:spLocks noChangeArrowheads="1"/>
        </xdr:cNvSpPr>
      </xdr:nvSpPr>
      <xdr:spPr bwMode="auto">
        <a:xfrm>
          <a:off x="467458" y="88106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33</xdr:row>
      <xdr:rowOff>0</xdr:rowOff>
    </xdr:from>
    <xdr:to>
      <xdr:col>1</xdr:col>
      <xdr:colOff>76200</xdr:colOff>
      <xdr:row>33</xdr:row>
      <xdr:rowOff>142875</xdr:rowOff>
    </xdr:to>
    <xdr:sp macro="" textlink="">
      <xdr:nvSpPr>
        <xdr:cNvPr id="43328" name="Rectangle 18"/>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33</xdr:row>
      <xdr:rowOff>0</xdr:rowOff>
    </xdr:from>
    <xdr:ext cx="28534" cy="125227"/>
    <xdr:sp macro="" textlink="">
      <xdr:nvSpPr>
        <xdr:cNvPr id="82" name="Rectangle 19"/>
        <xdr:cNvSpPr>
          <a:spLocks noChangeArrowheads="1"/>
        </xdr:cNvSpPr>
      </xdr:nvSpPr>
      <xdr:spPr bwMode="auto">
        <a:xfrm>
          <a:off x="467458" y="88106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33</xdr:row>
      <xdr:rowOff>0</xdr:rowOff>
    </xdr:from>
    <xdr:to>
      <xdr:col>1</xdr:col>
      <xdr:colOff>76200</xdr:colOff>
      <xdr:row>33</xdr:row>
      <xdr:rowOff>142875</xdr:rowOff>
    </xdr:to>
    <xdr:sp macro="" textlink="">
      <xdr:nvSpPr>
        <xdr:cNvPr id="43330" name="Rectangle 20"/>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31" name="Rectangle 21"/>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32" name="Rectangle 22"/>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33" name="Rectangle 23"/>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34" name="Rectangle 24"/>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35" name="Rectangle 25"/>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36" name="Rectangle 26"/>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337" name="Rectangle 27"/>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338" name="Rectangle 28"/>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86458</xdr:colOff>
      <xdr:row>33</xdr:row>
      <xdr:rowOff>0</xdr:rowOff>
    </xdr:from>
    <xdr:ext cx="28534" cy="125227"/>
    <xdr:sp macro="" textlink="">
      <xdr:nvSpPr>
        <xdr:cNvPr id="92" name="Rectangle 29"/>
        <xdr:cNvSpPr>
          <a:spLocks noChangeArrowheads="1"/>
        </xdr:cNvSpPr>
      </xdr:nvSpPr>
      <xdr:spPr bwMode="auto">
        <a:xfrm>
          <a:off x="467458" y="88106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86458</xdr:colOff>
      <xdr:row>33</xdr:row>
      <xdr:rowOff>0</xdr:rowOff>
    </xdr:from>
    <xdr:ext cx="28534" cy="125227"/>
    <xdr:sp macro="" textlink="">
      <xdr:nvSpPr>
        <xdr:cNvPr id="93" name="Rectangle 30"/>
        <xdr:cNvSpPr>
          <a:spLocks noChangeArrowheads="1"/>
        </xdr:cNvSpPr>
      </xdr:nvSpPr>
      <xdr:spPr bwMode="auto">
        <a:xfrm>
          <a:off x="467458" y="8810625"/>
          <a:ext cx="28534" cy="125227"/>
        </a:xfrm>
        <a:prstGeom prst="rect">
          <a:avLst/>
        </a:prstGeom>
        <a:noFill/>
        <a:ln>
          <a:noFill/>
        </a:ln>
        <a:extLst/>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76200</xdr:colOff>
      <xdr:row>33</xdr:row>
      <xdr:rowOff>0</xdr:rowOff>
    </xdr:from>
    <xdr:to>
      <xdr:col>1</xdr:col>
      <xdr:colOff>76200</xdr:colOff>
      <xdr:row>33</xdr:row>
      <xdr:rowOff>142875</xdr:rowOff>
    </xdr:to>
    <xdr:sp macro="" textlink="">
      <xdr:nvSpPr>
        <xdr:cNvPr id="43341" name="Rectangle 31"/>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42" name="Rectangle 32"/>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43" name="Rectangle 33"/>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44" name="Rectangle 34"/>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45" name="Rectangle 35"/>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46" name="Rectangle 36"/>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47" name="Rectangle 37"/>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348" name="Rectangle 38"/>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349" name="Rectangle 39"/>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50" name="Rectangle 40"/>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33</xdr:row>
      <xdr:rowOff>0</xdr:rowOff>
    </xdr:from>
    <xdr:to>
      <xdr:col>1</xdr:col>
      <xdr:colOff>114300</xdr:colOff>
      <xdr:row>33</xdr:row>
      <xdr:rowOff>142875</xdr:rowOff>
    </xdr:to>
    <xdr:sp macro="" textlink="">
      <xdr:nvSpPr>
        <xdr:cNvPr id="43351" name="Rectangle 41"/>
        <xdr:cNvSpPr>
          <a:spLocks noChangeArrowheads="1"/>
        </xdr:cNvSpPr>
      </xdr:nvSpPr>
      <xdr:spPr bwMode="auto">
        <a:xfrm>
          <a:off x="4953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33</xdr:row>
      <xdr:rowOff>0</xdr:rowOff>
    </xdr:from>
    <xdr:to>
      <xdr:col>1</xdr:col>
      <xdr:colOff>114300</xdr:colOff>
      <xdr:row>33</xdr:row>
      <xdr:rowOff>142875</xdr:rowOff>
    </xdr:to>
    <xdr:sp macro="" textlink="">
      <xdr:nvSpPr>
        <xdr:cNvPr id="43352" name="Rectangle 42"/>
        <xdr:cNvSpPr>
          <a:spLocks noChangeArrowheads="1"/>
        </xdr:cNvSpPr>
      </xdr:nvSpPr>
      <xdr:spPr bwMode="auto">
        <a:xfrm>
          <a:off x="4953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53" name="Rectangle 43"/>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54" name="Rectangle 44"/>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55" name="Rectangle 45"/>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56" name="Rectangle 46"/>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57" name="Rectangle 47"/>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58" name="Rectangle 48"/>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59" name="Rectangle 49"/>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60" name="Rectangle 50"/>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61" name="Rectangle 51"/>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62" name="Rectangle 52"/>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63" name="Rectangle 53"/>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64" name="Rectangle 54"/>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65" name="Rectangle 55"/>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133350</xdr:rowOff>
    </xdr:to>
    <xdr:sp macro="" textlink="">
      <xdr:nvSpPr>
        <xdr:cNvPr id="43366" name="Rectangle 56"/>
        <xdr:cNvSpPr>
          <a:spLocks noChangeArrowheads="1"/>
        </xdr:cNvSpPr>
      </xdr:nvSpPr>
      <xdr:spPr bwMode="auto">
        <a:xfrm>
          <a:off x="457200" y="88106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67" name="Rectangle 57"/>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68" name="Rectangle 58"/>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69" name="Rectangle 59"/>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70" name="Rectangle 60"/>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71" name="Rectangle 61"/>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33</xdr:row>
      <xdr:rowOff>0</xdr:rowOff>
    </xdr:from>
    <xdr:to>
      <xdr:col>1</xdr:col>
      <xdr:colOff>76200</xdr:colOff>
      <xdr:row>33</xdr:row>
      <xdr:rowOff>142875</xdr:rowOff>
    </xdr:to>
    <xdr:sp macro="" textlink="">
      <xdr:nvSpPr>
        <xdr:cNvPr id="43372" name="Rectangle 62"/>
        <xdr:cNvSpPr>
          <a:spLocks noChangeArrowheads="1"/>
        </xdr:cNvSpPr>
      </xdr:nvSpPr>
      <xdr:spPr bwMode="auto">
        <a:xfrm>
          <a:off x="457200" y="88106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3" dist="53882" dir="13500000">
            <a:srgbClr val="808080">
              <a:alpha val="50000"/>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3" dist="53882" dir="13500000">
            <a:srgbClr val="808080">
              <a:alpha val="50000"/>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77"/>
  <sheetViews>
    <sheetView tabSelected="1" topLeftCell="A13" workbookViewId="0">
      <selection activeCell="E37" sqref="E37"/>
    </sheetView>
  </sheetViews>
  <sheetFormatPr defaultRowHeight="12.75"/>
  <cols>
    <col min="1" max="1" width="4" style="232" bestFit="1" customWidth="1"/>
    <col min="2" max="2" width="50" style="233" customWidth="1"/>
    <col min="3" max="3" width="7.28515625" style="238" customWidth="1"/>
    <col min="4" max="4" width="10" style="904" customWidth="1"/>
    <col min="5" max="5" width="9.85546875" style="1283" customWidth="1"/>
    <col min="6" max="6" width="15.28515625" style="203" customWidth="1"/>
    <col min="7" max="7" width="17.140625" style="905" hidden="1" customWidth="1"/>
    <col min="8" max="8" width="9.140625" style="905" hidden="1" customWidth="1"/>
    <col min="9" max="9" width="11.5703125" style="12" customWidth="1"/>
    <col min="10" max="16384" width="9.140625" style="14"/>
  </cols>
  <sheetData>
    <row r="1" spans="2:6">
      <c r="E1" s="12"/>
      <c r="F1" s="202"/>
    </row>
    <row r="2" spans="2:6">
      <c r="E2" s="12"/>
      <c r="F2" s="202"/>
    </row>
    <row r="3" spans="2:6">
      <c r="E3" s="12"/>
      <c r="F3" s="202"/>
    </row>
    <row r="4" spans="2:6" ht="12.75" customHeight="1">
      <c r="B4" s="906" t="s">
        <v>1048</v>
      </c>
      <c r="C4" s="906"/>
      <c r="D4" s="906"/>
      <c r="E4" s="907"/>
      <c r="F4" s="202"/>
    </row>
    <row r="5" spans="2:6" ht="12.75" customHeight="1">
      <c r="B5" s="906"/>
      <c r="C5" s="906"/>
      <c r="D5" s="906"/>
      <c r="E5" s="907"/>
      <c r="F5" s="202"/>
    </row>
    <row r="6" spans="2:6">
      <c r="B6" s="906"/>
      <c r="C6" s="906"/>
      <c r="D6" s="906"/>
      <c r="E6" s="907"/>
      <c r="F6" s="202"/>
    </row>
    <row r="7" spans="2:6">
      <c r="B7" s="908"/>
      <c r="C7" s="908"/>
      <c r="D7" s="909"/>
      <c r="E7" s="910"/>
      <c r="F7" s="202"/>
    </row>
    <row r="8" spans="2:6">
      <c r="E8" s="12"/>
      <c r="F8" s="202"/>
    </row>
    <row r="9" spans="2:6">
      <c r="E9" s="12"/>
      <c r="F9" s="202"/>
    </row>
    <row r="10" spans="2:6">
      <c r="E10" s="12"/>
      <c r="F10" s="202"/>
    </row>
    <row r="11" spans="2:6">
      <c r="B11" s="906" t="s">
        <v>1049</v>
      </c>
      <c r="E11" s="12"/>
      <c r="F11" s="202"/>
    </row>
    <row r="12" spans="2:6">
      <c r="E12" s="12"/>
      <c r="F12" s="202"/>
    </row>
    <row r="13" spans="2:6">
      <c r="B13" s="233" t="s">
        <v>1050</v>
      </c>
      <c r="C13" s="233"/>
      <c r="D13" s="233"/>
      <c r="E13" s="7"/>
      <c r="F13" s="233"/>
    </row>
    <row r="14" spans="2:6">
      <c r="C14" s="232"/>
      <c r="D14" s="911"/>
      <c r="E14" s="912"/>
      <c r="F14" s="913"/>
    </row>
    <row r="15" spans="2:6">
      <c r="B15" s="906" t="s">
        <v>1051</v>
      </c>
      <c r="C15" s="906"/>
      <c r="D15" s="906"/>
      <c r="E15" s="912"/>
      <c r="F15" s="913"/>
    </row>
    <row r="16" spans="2:6">
      <c r="C16" s="232"/>
      <c r="D16" s="911"/>
      <c r="E16" s="912"/>
      <c r="F16" s="913"/>
    </row>
    <row r="17" spans="1:9">
      <c r="B17" s="906" t="s">
        <v>1052</v>
      </c>
      <c r="C17" s="906"/>
      <c r="D17" s="906"/>
      <c r="E17" s="912"/>
      <c r="F17" s="913"/>
    </row>
    <row r="18" spans="1:9">
      <c r="C18" s="232"/>
      <c r="D18" s="911"/>
      <c r="E18" s="912"/>
      <c r="F18" s="913"/>
    </row>
    <row r="19" spans="1:9" ht="12.75" customHeight="1">
      <c r="B19" s="233" t="s">
        <v>1053</v>
      </c>
      <c r="C19" s="233"/>
      <c r="D19" s="233"/>
      <c r="E19" s="7"/>
      <c r="F19" s="233"/>
    </row>
    <row r="20" spans="1:9">
      <c r="C20" s="232"/>
      <c r="D20" s="911"/>
      <c r="E20" s="912"/>
      <c r="F20" s="913"/>
    </row>
    <row r="21" spans="1:9" ht="12.75" customHeight="1">
      <c r="B21" s="233" t="s">
        <v>1054</v>
      </c>
      <c r="C21" s="233"/>
      <c r="D21" s="233"/>
      <c r="E21" s="7"/>
      <c r="F21" s="233"/>
    </row>
    <row r="22" spans="1:9">
      <c r="C22" s="232"/>
      <c r="D22" s="911"/>
      <c r="E22" s="912"/>
      <c r="F22" s="913"/>
    </row>
    <row r="23" spans="1:9" ht="12.75" customHeight="1">
      <c r="B23" s="233" t="s">
        <v>1055</v>
      </c>
      <c r="C23" s="233"/>
      <c r="D23" s="233"/>
      <c r="E23" s="7"/>
      <c r="F23" s="233"/>
    </row>
    <row r="24" spans="1:9">
      <c r="C24" s="232"/>
      <c r="D24" s="911"/>
      <c r="E24" s="912"/>
      <c r="F24" s="913"/>
    </row>
    <row r="25" spans="1:9" ht="12.75" customHeight="1">
      <c r="B25" s="233" t="s">
        <v>1056</v>
      </c>
      <c r="C25" s="233"/>
      <c r="D25" s="233"/>
      <c r="E25" s="7"/>
      <c r="F25" s="233"/>
    </row>
    <row r="26" spans="1:9" ht="12.75" customHeight="1">
      <c r="C26" s="233"/>
      <c r="D26" s="914"/>
      <c r="E26" s="915"/>
      <c r="F26" s="916"/>
    </row>
    <row r="27" spans="1:9" ht="12.75" customHeight="1">
      <c r="B27" s="233" t="s">
        <v>1057</v>
      </c>
      <c r="C27" s="233"/>
      <c r="D27" s="233"/>
      <c r="E27" s="7"/>
      <c r="F27" s="916"/>
    </row>
    <row r="28" spans="1:9" ht="13.5" thickBot="1">
      <c r="E28" s="12"/>
      <c r="F28" s="202"/>
    </row>
    <row r="29" spans="1:9" ht="13.5" customHeight="1" thickBot="1">
      <c r="A29" s="917" t="s">
        <v>1058</v>
      </c>
      <c r="B29" s="918" t="s">
        <v>1059</v>
      </c>
      <c r="C29" s="918"/>
      <c r="D29" s="918"/>
      <c r="E29" s="919"/>
      <c r="F29" s="920"/>
    </row>
    <row r="30" spans="1:9" s="18" customFormat="1">
      <c r="A30" s="921"/>
      <c r="B30" s="219"/>
      <c r="C30" s="922"/>
      <c r="D30" s="221"/>
      <c r="E30" s="5"/>
      <c r="F30" s="199"/>
      <c r="G30" s="905"/>
      <c r="H30" s="905"/>
      <c r="I30" s="15"/>
    </row>
    <row r="31" spans="1:9" s="925" customFormat="1" ht="13.5" thickBot="1">
      <c r="A31" s="218"/>
      <c r="B31" s="219"/>
      <c r="C31" s="220"/>
      <c r="D31" s="221"/>
      <c r="E31" s="5"/>
      <c r="F31" s="199"/>
      <c r="G31" s="923"/>
      <c r="H31" s="923"/>
      <c r="I31" s="924"/>
    </row>
    <row r="32" spans="1:9" s="925" customFormat="1" ht="13.5" thickBot="1">
      <c r="A32" s="926" t="s">
        <v>1060</v>
      </c>
      <c r="B32" s="927" t="s">
        <v>1061</v>
      </c>
      <c r="C32" s="928"/>
      <c r="D32" s="929"/>
      <c r="E32" s="12"/>
      <c r="F32" s="202"/>
      <c r="G32" s="923"/>
      <c r="H32" s="923"/>
      <c r="I32" s="924"/>
    </row>
    <row r="33" spans="1:14" s="925" customFormat="1">
      <c r="A33" s="276"/>
      <c r="B33" s="277"/>
      <c r="C33" s="928"/>
      <c r="D33" s="929"/>
      <c r="E33" s="12"/>
      <c r="F33" s="202"/>
      <c r="G33" s="923"/>
      <c r="H33" s="923"/>
      <c r="I33" s="924"/>
      <c r="M33" s="930"/>
    </row>
    <row r="34" spans="1:14">
      <c r="A34" s="222" t="s">
        <v>1062</v>
      </c>
      <c r="B34" s="931" t="s">
        <v>1063</v>
      </c>
      <c r="D34" s="929"/>
      <c r="E34" s="12"/>
      <c r="F34" s="202"/>
    </row>
    <row r="35" spans="1:14" s="925" customFormat="1">
      <c r="A35" s="276"/>
      <c r="B35" s="277"/>
      <c r="C35" s="928"/>
      <c r="D35" s="929"/>
      <c r="E35" s="12"/>
      <c r="F35" s="202"/>
      <c r="G35" s="923"/>
      <c r="H35" s="923"/>
      <c r="I35" s="924"/>
    </row>
    <row r="36" spans="1:14" s="925" customFormat="1" ht="76.5">
      <c r="A36" s="232" t="s">
        <v>1058</v>
      </c>
      <c r="B36" s="932" t="s">
        <v>1064</v>
      </c>
      <c r="C36" s="906"/>
      <c r="D36" s="933"/>
      <c r="E36" s="934"/>
      <c r="F36" s="202"/>
      <c r="G36" s="151"/>
      <c r="H36" s="151"/>
      <c r="I36" s="924"/>
      <c r="N36" s="935"/>
    </row>
    <row r="37" spans="1:14" s="925" customFormat="1" ht="51">
      <c r="A37" s="232"/>
      <c r="B37" s="932" t="s">
        <v>1065</v>
      </c>
      <c r="C37" s="238" t="s">
        <v>1066</v>
      </c>
      <c r="D37" s="202">
        <v>12650</v>
      </c>
      <c r="E37" s="105"/>
      <c r="F37" s="202">
        <f>D37*E37</f>
        <v>0</v>
      </c>
      <c r="G37" s="151"/>
      <c r="H37" s="151"/>
      <c r="I37" s="9"/>
      <c r="J37" s="936"/>
      <c r="K37" s="936"/>
    </row>
    <row r="38" spans="1:14" s="925" customFormat="1">
      <c r="A38" s="232"/>
      <c r="B38" s="932"/>
      <c r="C38" s="238"/>
      <c r="D38" s="247"/>
      <c r="E38" s="105"/>
      <c r="F38" s="202"/>
      <c r="G38" s="151"/>
      <c r="H38" s="151"/>
      <c r="I38" s="9"/>
      <c r="J38" s="936"/>
      <c r="K38" s="936"/>
    </row>
    <row r="39" spans="1:14" s="939" customFormat="1" ht="38.25">
      <c r="A39" s="937" t="s">
        <v>1067</v>
      </c>
      <c r="B39" s="932" t="s">
        <v>1068</v>
      </c>
      <c r="C39" s="245" t="s">
        <v>1069</v>
      </c>
      <c r="D39" s="487">
        <v>2530</v>
      </c>
      <c r="E39" s="103"/>
      <c r="F39" s="210">
        <f>D39*E39</f>
        <v>0</v>
      </c>
      <c r="G39" s="938"/>
      <c r="H39" s="938"/>
    </row>
    <row r="40" spans="1:14" s="939" customFormat="1">
      <c r="A40" s="937"/>
      <c r="B40" s="932"/>
      <c r="C40" s="245"/>
      <c r="D40" s="940"/>
      <c r="E40" s="941"/>
      <c r="F40" s="942"/>
      <c r="G40" s="938"/>
      <c r="H40" s="938"/>
    </row>
    <row r="41" spans="1:14" s="18" customFormat="1">
      <c r="A41" s="222" t="s">
        <v>1062</v>
      </c>
      <c r="B41" s="223" t="s">
        <v>1070</v>
      </c>
      <c r="C41" s="224"/>
      <c r="D41" s="225"/>
      <c r="E41" s="99"/>
      <c r="F41" s="943">
        <f>SUM(F37:F40)</f>
        <v>0</v>
      </c>
      <c r="G41" s="944"/>
      <c r="H41" s="944"/>
      <c r="I41" s="9"/>
      <c r="J41" s="945"/>
      <c r="K41" s="945"/>
    </row>
    <row r="42" spans="1:14" s="18" customFormat="1">
      <c r="A42" s="226"/>
      <c r="B42" s="227"/>
      <c r="C42" s="228"/>
      <c r="D42" s="199"/>
      <c r="E42" s="100"/>
      <c r="F42" s="200"/>
      <c r="G42" s="946"/>
      <c r="H42" s="946"/>
      <c r="I42" s="9"/>
      <c r="J42" s="945"/>
      <c r="K42" s="945"/>
    </row>
    <row r="43" spans="1:14" s="18" customFormat="1">
      <c r="A43" s="226"/>
      <c r="B43" s="227"/>
      <c r="C43" s="228"/>
      <c r="D43" s="199"/>
      <c r="E43" s="100"/>
      <c r="F43" s="200"/>
      <c r="G43" s="946"/>
      <c r="H43" s="946"/>
      <c r="I43" s="9"/>
      <c r="J43" s="945"/>
      <c r="K43" s="945"/>
    </row>
    <row r="44" spans="1:14" s="925" customFormat="1">
      <c r="A44" s="276"/>
      <c r="B44" s="277"/>
      <c r="C44" s="928"/>
      <c r="D44" s="247"/>
      <c r="E44" s="105"/>
      <c r="F44" s="202"/>
      <c r="G44" s="151"/>
      <c r="H44" s="151"/>
      <c r="I44" s="9"/>
      <c r="J44" s="936"/>
      <c r="K44" s="936"/>
    </row>
    <row r="45" spans="1:14">
      <c r="A45" s="222" t="s">
        <v>1071</v>
      </c>
      <c r="B45" s="931" t="s">
        <v>1072</v>
      </c>
      <c r="D45" s="247"/>
      <c r="E45" s="105"/>
      <c r="F45" s="202"/>
      <c r="G45" s="106"/>
      <c r="H45" s="106"/>
      <c r="I45" s="6"/>
      <c r="J45" s="947"/>
      <c r="K45" s="947"/>
    </row>
    <row r="46" spans="1:14" s="18" customFormat="1" ht="20.25" customHeight="1">
      <c r="A46" s="276"/>
      <c r="B46" s="250"/>
      <c r="C46" s="238"/>
      <c r="D46" s="247"/>
      <c r="E46" s="105"/>
      <c r="F46" s="202"/>
      <c r="G46" s="106"/>
      <c r="H46" s="106"/>
      <c r="I46" s="948"/>
      <c r="J46" s="945"/>
      <c r="K46" s="945"/>
    </row>
    <row r="47" spans="1:14" s="18" customFormat="1">
      <c r="A47" s="276"/>
      <c r="B47" s="949" t="s">
        <v>1073</v>
      </c>
      <c r="C47" s="238"/>
      <c r="D47" s="247"/>
      <c r="E47" s="105"/>
      <c r="F47" s="202"/>
      <c r="G47" s="106"/>
      <c r="H47" s="106"/>
      <c r="I47" s="948"/>
      <c r="J47" s="945"/>
      <c r="K47" s="945"/>
    </row>
    <row r="48" spans="1:14" s="18" customFormat="1" ht="51">
      <c r="A48" s="276"/>
      <c r="B48" s="950" t="s">
        <v>1074</v>
      </c>
      <c r="C48" s="238"/>
      <c r="D48" s="247"/>
      <c r="E48" s="105"/>
      <c r="F48" s="202"/>
      <c r="G48" s="106"/>
      <c r="H48" s="106"/>
      <c r="I48" s="948"/>
      <c r="J48" s="945"/>
      <c r="K48" s="945"/>
    </row>
    <row r="49" spans="1:11" s="18" customFormat="1" ht="63.75">
      <c r="A49" s="276"/>
      <c r="B49" s="232" t="s">
        <v>1075</v>
      </c>
      <c r="C49" s="238"/>
      <c r="D49" s="247"/>
      <c r="E49" s="105"/>
      <c r="F49" s="202"/>
      <c r="G49" s="106"/>
      <c r="H49" s="106"/>
      <c r="I49" s="948"/>
      <c r="J49" s="945"/>
      <c r="K49" s="945"/>
    </row>
    <row r="50" spans="1:11" s="18" customFormat="1" ht="25.5">
      <c r="A50" s="276"/>
      <c r="B50" s="232" t="s">
        <v>1076</v>
      </c>
      <c r="C50" s="238"/>
      <c r="D50" s="247"/>
      <c r="E50" s="105"/>
      <c r="F50" s="202"/>
      <c r="G50" s="106"/>
      <c r="H50" s="106"/>
      <c r="I50" s="948"/>
      <c r="J50" s="945"/>
      <c r="K50" s="945"/>
    </row>
    <row r="51" spans="1:11" s="18" customFormat="1" ht="25.5">
      <c r="A51" s="276"/>
      <c r="B51" s="250" t="s">
        <v>1077</v>
      </c>
      <c r="C51" s="238"/>
      <c r="D51" s="247"/>
      <c r="E51" s="105"/>
      <c r="F51" s="202"/>
      <c r="G51" s="106"/>
      <c r="H51" s="106"/>
      <c r="I51" s="948"/>
      <c r="J51" s="945"/>
      <c r="K51" s="945"/>
    </row>
    <row r="52" spans="1:11" s="18" customFormat="1">
      <c r="A52" s="276"/>
      <c r="B52" s="250"/>
      <c r="C52" s="238"/>
      <c r="D52" s="247"/>
      <c r="E52" s="105"/>
      <c r="F52" s="202"/>
      <c r="G52" s="106"/>
      <c r="H52" s="106"/>
      <c r="I52" s="948"/>
      <c r="J52" s="945"/>
      <c r="K52" s="945"/>
    </row>
    <row r="53" spans="1:11" ht="25.5">
      <c r="A53" s="248" t="s">
        <v>1058</v>
      </c>
      <c r="B53" s="232" t="s">
        <v>1078</v>
      </c>
      <c r="D53" s="247"/>
      <c r="E53" s="105"/>
      <c r="F53" s="202"/>
      <c r="G53" s="106"/>
      <c r="H53" s="106"/>
      <c r="I53" s="6"/>
      <c r="J53" s="947"/>
      <c r="K53" s="947"/>
    </row>
    <row r="54" spans="1:11">
      <c r="A54" s="248"/>
      <c r="B54" s="232" t="s">
        <v>1079</v>
      </c>
      <c r="D54" s="247"/>
      <c r="E54" s="105"/>
      <c r="F54" s="202"/>
      <c r="G54" s="106"/>
      <c r="H54" s="106"/>
      <c r="I54" s="6"/>
      <c r="J54" s="947"/>
      <c r="K54" s="947"/>
    </row>
    <row r="55" spans="1:11" s="18" customFormat="1">
      <c r="A55" s="248"/>
      <c r="B55" s="232" t="s">
        <v>1080</v>
      </c>
      <c r="C55" s="233"/>
      <c r="D55" s="260"/>
      <c r="E55" s="951"/>
      <c r="F55" s="202"/>
      <c r="G55" s="106"/>
      <c r="H55" s="106"/>
      <c r="I55" s="15"/>
    </row>
    <row r="56" spans="1:11" s="18" customFormat="1">
      <c r="A56" s="248"/>
      <c r="B56" s="232" t="s">
        <v>1081</v>
      </c>
      <c r="C56" s="245"/>
      <c r="D56" s="247"/>
      <c r="E56" s="105"/>
      <c r="F56" s="202"/>
      <c r="G56" s="106"/>
      <c r="H56" s="106"/>
      <c r="I56" s="15"/>
    </row>
    <row r="57" spans="1:11" s="18" customFormat="1">
      <c r="A57" s="248"/>
      <c r="B57" s="232" t="s">
        <v>1082</v>
      </c>
      <c r="C57" s="245"/>
      <c r="D57" s="247"/>
      <c r="E57" s="105"/>
      <c r="F57" s="202"/>
      <c r="G57" s="106"/>
      <c r="H57" s="106"/>
      <c r="I57" s="15"/>
    </row>
    <row r="58" spans="1:11" s="18" customFormat="1">
      <c r="A58" s="248"/>
      <c r="B58" s="232" t="s">
        <v>1083</v>
      </c>
      <c r="C58" s="245" t="s">
        <v>1069</v>
      </c>
      <c r="D58" s="347">
        <v>5000</v>
      </c>
      <c r="E58" s="105"/>
      <c r="F58" s="202">
        <f>D58*E58</f>
        <v>0</v>
      </c>
      <c r="G58" s="106"/>
      <c r="H58" s="106"/>
      <c r="I58" s="15"/>
    </row>
    <row r="59" spans="1:11" s="18" customFormat="1">
      <c r="A59" s="248"/>
      <c r="B59" s="250"/>
      <c r="C59" s="238"/>
      <c r="D59" s="247"/>
      <c r="E59" s="105"/>
      <c r="F59" s="202"/>
      <c r="G59" s="106"/>
      <c r="H59" s="106"/>
      <c r="I59" s="15"/>
    </row>
    <row r="60" spans="1:11" s="18" customFormat="1">
      <c r="A60" s="232" t="s">
        <v>1067</v>
      </c>
      <c r="B60" s="232" t="s">
        <v>1084</v>
      </c>
      <c r="C60" s="952"/>
      <c r="D60" s="247"/>
      <c r="E60" s="105"/>
      <c r="F60" s="202"/>
      <c r="G60" s="106"/>
      <c r="H60" s="106"/>
      <c r="I60" s="15"/>
    </row>
    <row r="61" spans="1:11" s="18" customFormat="1">
      <c r="A61" s="232"/>
      <c r="B61" s="232" t="s">
        <v>1085</v>
      </c>
      <c r="C61" s="245"/>
      <c r="D61" s="247"/>
      <c r="E61" s="105"/>
      <c r="F61" s="202"/>
      <c r="G61" s="106"/>
      <c r="H61" s="106"/>
      <c r="I61" s="15"/>
    </row>
    <row r="62" spans="1:11" s="18" customFormat="1">
      <c r="A62" s="232"/>
      <c r="B62" s="232" t="s">
        <v>1086</v>
      </c>
      <c r="C62" s="245"/>
      <c r="D62" s="247"/>
      <c r="E62" s="105"/>
      <c r="F62" s="202"/>
      <c r="G62" s="106"/>
      <c r="H62" s="106"/>
      <c r="I62" s="15"/>
    </row>
    <row r="63" spans="1:11" s="18" customFormat="1" ht="25.5">
      <c r="A63" s="232"/>
      <c r="B63" s="232" t="s">
        <v>1087</v>
      </c>
      <c r="C63" s="245"/>
      <c r="D63" s="247"/>
      <c r="E63" s="105"/>
      <c r="F63" s="202"/>
      <c r="G63" s="106"/>
      <c r="H63" s="106"/>
      <c r="I63" s="15"/>
    </row>
    <row r="64" spans="1:11" s="18" customFormat="1" ht="25.5">
      <c r="A64" s="248"/>
      <c r="B64" s="233" t="s">
        <v>1088</v>
      </c>
      <c r="C64" s="238"/>
      <c r="D64" s="247"/>
      <c r="E64" s="105"/>
      <c r="F64" s="202"/>
      <c r="G64" s="106"/>
      <c r="H64" s="106"/>
      <c r="I64" s="15"/>
    </row>
    <row r="65" spans="1:9" s="18" customFormat="1" ht="25.5">
      <c r="A65" s="248"/>
      <c r="B65" s="233" t="s">
        <v>1089</v>
      </c>
      <c r="C65" s="238"/>
      <c r="D65" s="247"/>
      <c r="E65" s="105"/>
      <c r="F65" s="202"/>
      <c r="G65" s="106"/>
      <c r="H65" s="106"/>
      <c r="I65" s="15"/>
    </row>
    <row r="66" spans="1:9" s="18" customFormat="1">
      <c r="A66" s="248"/>
      <c r="B66" s="232" t="s">
        <v>1090</v>
      </c>
      <c r="C66" s="238"/>
      <c r="D66" s="247"/>
      <c r="E66" s="105"/>
      <c r="F66" s="202"/>
      <c r="G66" s="106"/>
      <c r="H66" s="106"/>
      <c r="I66" s="15"/>
    </row>
    <row r="67" spans="1:9" s="18" customFormat="1">
      <c r="A67" s="248"/>
      <c r="B67" s="229" t="s">
        <v>1091</v>
      </c>
      <c r="C67" s="245" t="s">
        <v>1069</v>
      </c>
      <c r="D67" s="953">
        <v>1100</v>
      </c>
      <c r="E67" s="105"/>
      <c r="F67" s="202">
        <f>D67*E67</f>
        <v>0</v>
      </c>
      <c r="G67" s="106"/>
      <c r="H67" s="106"/>
      <c r="I67" s="15"/>
    </row>
    <row r="68" spans="1:9" s="18" customFormat="1">
      <c r="A68" s="248"/>
      <c r="B68" s="952"/>
      <c r="C68" s="238"/>
      <c r="D68" s="247"/>
      <c r="E68" s="105"/>
      <c r="F68" s="202"/>
      <c r="G68" s="106"/>
      <c r="H68" s="106"/>
      <c r="I68" s="15"/>
    </row>
    <row r="69" spans="1:9" s="18" customFormat="1" ht="51">
      <c r="A69" s="248" t="s">
        <v>1092</v>
      </c>
      <c r="B69" s="230" t="s">
        <v>1093</v>
      </c>
      <c r="C69" s="238"/>
      <c r="D69" s="247"/>
      <c r="E69" s="105"/>
      <c r="F69" s="202"/>
      <c r="G69" s="106"/>
      <c r="H69" s="106"/>
      <c r="I69" s="15"/>
    </row>
    <row r="70" spans="1:9" s="18" customFormat="1">
      <c r="A70" s="248"/>
      <c r="B70" s="231" t="s">
        <v>1094</v>
      </c>
      <c r="C70" s="238"/>
      <c r="D70" s="247"/>
      <c r="E70" s="105"/>
      <c r="F70" s="202"/>
      <c r="G70" s="106"/>
      <c r="H70" s="106"/>
      <c r="I70" s="15"/>
    </row>
    <row r="71" spans="1:9" s="18" customFormat="1" ht="25.5">
      <c r="A71" s="248"/>
      <c r="B71" s="250" t="s">
        <v>1095</v>
      </c>
      <c r="C71" s="238"/>
      <c r="D71" s="247"/>
      <c r="E71" s="105"/>
      <c r="F71" s="202"/>
      <c r="G71" s="106"/>
      <c r="H71" s="106"/>
      <c r="I71" s="15"/>
    </row>
    <row r="72" spans="1:9" s="18" customFormat="1" ht="25.5">
      <c r="A72" s="248"/>
      <c r="B72" s="232" t="s">
        <v>1096</v>
      </c>
      <c r="C72" s="238"/>
      <c r="D72" s="202"/>
      <c r="E72" s="105"/>
      <c r="F72" s="202"/>
      <c r="G72" s="106"/>
      <c r="H72" s="106"/>
      <c r="I72" s="15"/>
    </row>
    <row r="73" spans="1:9" s="18" customFormat="1">
      <c r="A73" s="248"/>
      <c r="B73" s="232" t="s">
        <v>1097</v>
      </c>
      <c r="C73" s="238" t="s">
        <v>1069</v>
      </c>
      <c r="D73" s="202">
        <v>300</v>
      </c>
      <c r="E73" s="105"/>
      <c r="F73" s="202">
        <f>D73*E73</f>
        <v>0</v>
      </c>
      <c r="G73" s="106"/>
      <c r="H73" s="106"/>
      <c r="I73" s="15"/>
    </row>
    <row r="74" spans="1:9" s="18" customFormat="1">
      <c r="A74" s="248"/>
      <c r="B74" s="232" t="s">
        <v>1098</v>
      </c>
      <c r="C74" s="238" t="s">
        <v>1069</v>
      </c>
      <c r="D74" s="202">
        <v>1000</v>
      </c>
      <c r="E74" s="105"/>
      <c r="F74" s="202">
        <f>D74*E74</f>
        <v>0</v>
      </c>
      <c r="G74" s="106"/>
      <c r="H74" s="106"/>
      <c r="I74" s="15"/>
    </row>
    <row r="75" spans="1:9" s="18" customFormat="1">
      <c r="A75" s="248"/>
      <c r="B75" s="250"/>
      <c r="C75" s="238"/>
      <c r="D75" s="247"/>
      <c r="E75" s="105"/>
      <c r="F75" s="202"/>
      <c r="G75" s="106"/>
      <c r="H75" s="106"/>
      <c r="I75" s="15"/>
    </row>
    <row r="76" spans="1:9" s="18" customFormat="1" ht="25.5">
      <c r="A76" s="232" t="s">
        <v>1099</v>
      </c>
      <c r="B76" s="233" t="s">
        <v>1100</v>
      </c>
      <c r="C76" s="233"/>
      <c r="D76" s="260"/>
      <c r="E76" s="951"/>
      <c r="F76" s="202"/>
      <c r="G76" s="106"/>
      <c r="H76" s="106"/>
      <c r="I76" s="15"/>
    </row>
    <row r="77" spans="1:9" s="18" customFormat="1" ht="25.5">
      <c r="A77" s="232"/>
      <c r="B77" s="232" t="s">
        <v>1101</v>
      </c>
      <c r="C77" s="233"/>
      <c r="D77" s="260"/>
      <c r="E77" s="951"/>
      <c r="F77" s="202"/>
      <c r="G77" s="106"/>
      <c r="H77" s="106"/>
      <c r="I77" s="15"/>
    </row>
    <row r="78" spans="1:9" s="18" customFormat="1">
      <c r="A78" s="232"/>
      <c r="B78" s="232" t="s">
        <v>1102</v>
      </c>
      <c r="C78" s="245" t="s">
        <v>1066</v>
      </c>
      <c r="D78" s="202">
        <v>900</v>
      </c>
      <c r="E78" s="105"/>
      <c r="F78" s="202">
        <f>D78*E78</f>
        <v>0</v>
      </c>
      <c r="G78" s="106"/>
      <c r="H78" s="106"/>
      <c r="I78" s="15"/>
    </row>
    <row r="79" spans="1:9" s="18" customFormat="1">
      <c r="A79" s="232"/>
      <c r="B79" s="232"/>
      <c r="C79" s="245"/>
      <c r="D79" s="247"/>
      <c r="E79" s="105"/>
      <c r="F79" s="202"/>
      <c r="G79" s="106"/>
      <c r="H79" s="106"/>
      <c r="I79" s="15"/>
    </row>
    <row r="80" spans="1:9" s="18" customFormat="1" ht="38.25">
      <c r="A80" s="232">
        <v>5</v>
      </c>
      <c r="B80" s="232" t="s">
        <v>1103</v>
      </c>
      <c r="C80" s="238"/>
      <c r="D80" s="247"/>
      <c r="E80" s="105"/>
      <c r="F80" s="202"/>
      <c r="G80" s="106"/>
      <c r="H80" s="106"/>
      <c r="I80" s="15"/>
    </row>
    <row r="81" spans="1:9" s="18" customFormat="1">
      <c r="A81" s="232"/>
      <c r="B81" s="232" t="s">
        <v>1104</v>
      </c>
      <c r="C81" s="238"/>
      <c r="D81" s="247"/>
      <c r="E81" s="105"/>
      <c r="F81" s="202"/>
      <c r="G81" s="106"/>
      <c r="H81" s="106"/>
      <c r="I81" s="15"/>
    </row>
    <row r="82" spans="1:9" s="18" customFormat="1">
      <c r="A82" s="232"/>
      <c r="B82" s="232" t="s">
        <v>1105</v>
      </c>
      <c r="C82" s="238"/>
      <c r="D82" s="247"/>
      <c r="E82" s="105"/>
      <c r="F82" s="202"/>
      <c r="G82" s="106"/>
      <c r="H82" s="106"/>
      <c r="I82" s="15"/>
    </row>
    <row r="83" spans="1:9" s="18" customFormat="1">
      <c r="A83" s="232"/>
      <c r="B83" s="232" t="s">
        <v>1106</v>
      </c>
      <c r="C83" s="238"/>
      <c r="D83" s="247"/>
      <c r="E83" s="105"/>
      <c r="F83" s="202"/>
      <c r="G83" s="106"/>
      <c r="H83" s="106"/>
      <c r="I83" s="15"/>
    </row>
    <row r="84" spans="1:9" s="18" customFormat="1" ht="38.25">
      <c r="A84" s="232"/>
      <c r="B84" s="232" t="s">
        <v>1107</v>
      </c>
      <c r="C84" s="238"/>
      <c r="D84" s="247"/>
      <c r="E84" s="105"/>
      <c r="F84" s="202"/>
      <c r="G84" s="106"/>
      <c r="H84" s="106"/>
      <c r="I84" s="15"/>
    </row>
    <row r="85" spans="1:9" s="18" customFormat="1">
      <c r="A85" s="232"/>
      <c r="B85" s="250" t="s">
        <v>1091</v>
      </c>
      <c r="C85" s="245" t="s">
        <v>1069</v>
      </c>
      <c r="D85" s="202">
        <v>500</v>
      </c>
      <c r="E85" s="105"/>
      <c r="F85" s="202">
        <f>D85*E85</f>
        <v>0</v>
      </c>
      <c r="G85" s="106"/>
      <c r="H85" s="106"/>
      <c r="I85" s="15"/>
    </row>
    <row r="86" spans="1:9" s="18" customFormat="1">
      <c r="A86" s="232"/>
      <c r="B86" s="250"/>
      <c r="C86" s="245"/>
      <c r="D86" s="247"/>
      <c r="E86" s="105"/>
      <c r="F86" s="202"/>
      <c r="G86" s="106"/>
      <c r="H86" s="106"/>
      <c r="I86" s="15"/>
    </row>
    <row r="87" spans="1:9" s="18" customFormat="1">
      <c r="A87" s="232"/>
      <c r="B87" s="954" t="s">
        <v>1108</v>
      </c>
      <c r="C87" s="238"/>
      <c r="D87" s="247"/>
      <c r="E87" s="105"/>
      <c r="F87" s="202"/>
      <c r="G87" s="106"/>
      <c r="H87" s="106"/>
      <c r="I87" s="15"/>
    </row>
    <row r="88" spans="1:9" s="18" customFormat="1" ht="13.5" customHeight="1">
      <c r="A88" s="232"/>
      <c r="B88" s="955"/>
      <c r="C88" s="238"/>
      <c r="D88" s="247"/>
      <c r="E88" s="105"/>
      <c r="F88" s="202"/>
      <c r="G88" s="106"/>
      <c r="H88" s="106"/>
      <c r="I88" s="15"/>
    </row>
    <row r="89" spans="1:9" s="18" customFormat="1" ht="38.25">
      <c r="A89" s="232">
        <v>6</v>
      </c>
      <c r="B89" s="233" t="s">
        <v>1109</v>
      </c>
      <c r="C89" s="238"/>
      <c r="D89" s="247"/>
      <c r="E89" s="105"/>
      <c r="F89" s="202"/>
      <c r="G89" s="106"/>
      <c r="H89" s="106"/>
      <c r="I89" s="15"/>
    </row>
    <row r="90" spans="1:9" s="18" customFormat="1">
      <c r="A90" s="232"/>
      <c r="B90" s="232" t="s">
        <v>1110</v>
      </c>
      <c r="C90" s="238"/>
      <c r="D90" s="247"/>
      <c r="E90" s="105"/>
      <c r="F90" s="202"/>
      <c r="G90" s="106"/>
      <c r="H90" s="106"/>
      <c r="I90" s="15"/>
    </row>
    <row r="91" spans="1:9" s="18" customFormat="1" ht="38.25">
      <c r="A91" s="232"/>
      <c r="B91" s="232" t="s">
        <v>1111</v>
      </c>
      <c r="C91" s="238"/>
      <c r="D91" s="247"/>
      <c r="E91" s="105"/>
      <c r="F91" s="202"/>
      <c r="G91" s="106"/>
      <c r="H91" s="106"/>
      <c r="I91" s="15"/>
    </row>
    <row r="92" spans="1:9" s="18" customFormat="1" ht="25.5">
      <c r="A92" s="232"/>
      <c r="B92" s="232" t="s">
        <v>1112</v>
      </c>
      <c r="C92" s="238"/>
      <c r="D92" s="247"/>
      <c r="E92" s="105"/>
      <c r="F92" s="202"/>
      <c r="G92" s="106"/>
      <c r="H92" s="106"/>
      <c r="I92" s="15"/>
    </row>
    <row r="93" spans="1:9" s="18" customFormat="1">
      <c r="A93" s="232"/>
      <c r="B93" s="250" t="s">
        <v>1091</v>
      </c>
      <c r="C93" s="245" t="s">
        <v>1069</v>
      </c>
      <c r="D93" s="347">
        <v>2500</v>
      </c>
      <c r="E93" s="105"/>
      <c r="F93" s="202">
        <f>D93*E93</f>
        <v>0</v>
      </c>
      <c r="G93" s="106"/>
      <c r="H93" s="106"/>
      <c r="I93" s="15"/>
    </row>
    <row r="94" spans="1:9" s="18" customFormat="1">
      <c r="A94" s="232"/>
      <c r="B94" s="955"/>
      <c r="C94" s="238"/>
      <c r="D94" s="247"/>
      <c r="E94" s="105"/>
      <c r="F94" s="202"/>
      <c r="G94" s="106"/>
      <c r="H94" s="106"/>
      <c r="I94" s="15"/>
    </row>
    <row r="95" spans="1:9" s="18" customFormat="1" ht="25.5">
      <c r="A95" s="232" t="s">
        <v>1113</v>
      </c>
      <c r="B95" s="232" t="s">
        <v>1114</v>
      </c>
      <c r="C95" s="238"/>
      <c r="D95" s="247"/>
      <c r="E95" s="105"/>
      <c r="F95" s="202"/>
      <c r="G95" s="106"/>
      <c r="H95" s="106"/>
      <c r="I95" s="15"/>
    </row>
    <row r="96" spans="1:9" s="18" customFormat="1" ht="25.5">
      <c r="A96" s="232"/>
      <c r="B96" s="232" t="s">
        <v>1115</v>
      </c>
      <c r="C96" s="238"/>
      <c r="D96" s="247"/>
      <c r="E96" s="105"/>
      <c r="F96" s="202"/>
      <c r="G96" s="106"/>
      <c r="H96" s="106"/>
      <c r="I96" s="15"/>
    </row>
    <row r="97" spans="1:11" s="18" customFormat="1">
      <c r="A97" s="232"/>
      <c r="B97" s="232" t="s">
        <v>1116</v>
      </c>
      <c r="C97" s="952"/>
      <c r="D97" s="247"/>
      <c r="E97" s="105"/>
      <c r="F97" s="202"/>
      <c r="G97" s="106"/>
      <c r="H97" s="106"/>
      <c r="I97" s="15"/>
    </row>
    <row r="98" spans="1:11" s="18" customFormat="1" ht="25.5">
      <c r="A98" s="232"/>
      <c r="B98" s="250" t="s">
        <v>1117</v>
      </c>
      <c r="C98" s="952"/>
      <c r="D98" s="247"/>
      <c r="E98" s="105"/>
      <c r="F98" s="202"/>
      <c r="G98" s="106"/>
      <c r="H98" s="106"/>
      <c r="I98" s="15"/>
    </row>
    <row r="99" spans="1:11" s="18" customFormat="1" ht="25.5">
      <c r="A99" s="232"/>
      <c r="B99" s="232" t="s">
        <v>1096</v>
      </c>
      <c r="C99" s="238" t="s">
        <v>1069</v>
      </c>
      <c r="D99" s="202">
        <v>600</v>
      </c>
      <c r="E99" s="105"/>
      <c r="F99" s="202">
        <f>D99*E99</f>
        <v>0</v>
      </c>
      <c r="G99" s="106"/>
      <c r="H99" s="106"/>
      <c r="I99" s="15"/>
    </row>
    <row r="100" spans="1:11" s="18" customFormat="1">
      <c r="A100" s="232"/>
      <c r="B100" s="232"/>
      <c r="C100" s="238"/>
      <c r="D100" s="202"/>
      <c r="E100" s="105"/>
      <c r="F100" s="202"/>
      <c r="G100" s="106"/>
      <c r="H100" s="106"/>
      <c r="I100" s="15"/>
    </row>
    <row r="101" spans="1:11" s="18" customFormat="1" ht="25.5">
      <c r="A101" s="232" t="s">
        <v>1118</v>
      </c>
      <c r="B101" s="233" t="s">
        <v>1119</v>
      </c>
      <c r="C101" s="238" t="s">
        <v>1069</v>
      </c>
      <c r="D101" s="202">
        <v>80</v>
      </c>
      <c r="E101" s="105"/>
      <c r="F101" s="202">
        <f>D101*E101</f>
        <v>0</v>
      </c>
      <c r="G101" s="106"/>
      <c r="H101" s="106"/>
      <c r="I101" s="15"/>
    </row>
    <row r="102" spans="1:11" s="18" customFormat="1">
      <c r="A102" s="232"/>
      <c r="B102" s="234"/>
      <c r="C102" s="238"/>
      <c r="D102" s="247"/>
      <c r="E102" s="105"/>
      <c r="F102" s="202"/>
      <c r="G102" s="106"/>
      <c r="H102" s="106"/>
      <c r="I102" s="15"/>
    </row>
    <row r="103" spans="1:11" s="18" customFormat="1">
      <c r="A103" s="222" t="s">
        <v>1071</v>
      </c>
      <c r="B103" s="223" t="s">
        <v>1120</v>
      </c>
      <c r="C103" s="224"/>
      <c r="D103" s="225"/>
      <c r="E103" s="99"/>
      <c r="F103" s="943">
        <f>SUM(F58:F102)</f>
        <v>0</v>
      </c>
      <c r="G103" s="944"/>
      <c r="H103" s="944"/>
      <c r="I103" s="9"/>
      <c r="J103" s="945"/>
      <c r="K103" s="945"/>
    </row>
    <row r="104" spans="1:11" s="18" customFormat="1">
      <c r="A104" s="226"/>
      <c r="B104" s="227"/>
      <c r="C104" s="228"/>
      <c r="D104" s="199"/>
      <c r="E104" s="100"/>
      <c r="F104" s="200"/>
      <c r="G104" s="946"/>
      <c r="H104" s="946"/>
      <c r="I104" s="9"/>
      <c r="J104" s="945"/>
      <c r="K104" s="945"/>
    </row>
    <row r="105" spans="1:11">
      <c r="A105" s="222" t="s">
        <v>1121</v>
      </c>
      <c r="B105" s="956" t="s">
        <v>1122</v>
      </c>
      <c r="C105" s="235"/>
      <c r="D105" s="199"/>
      <c r="E105" s="100"/>
      <c r="F105" s="200"/>
      <c r="G105" s="101"/>
      <c r="H105" s="101"/>
      <c r="I105" s="9"/>
      <c r="J105" s="947"/>
      <c r="K105" s="947"/>
    </row>
    <row r="106" spans="1:11" s="18" customFormat="1">
      <c r="A106" s="226"/>
      <c r="B106" s="227"/>
      <c r="C106" s="235"/>
      <c r="D106" s="199"/>
      <c r="E106" s="100"/>
      <c r="F106" s="202"/>
      <c r="G106" s="151"/>
      <c r="H106" s="151"/>
      <c r="I106" s="957"/>
      <c r="J106" s="945"/>
      <c r="K106" s="945"/>
    </row>
    <row r="107" spans="1:11" s="959" customFormat="1" ht="38.25">
      <c r="A107" s="240" t="s">
        <v>1058</v>
      </c>
      <c r="B107" s="236" t="s">
        <v>1123</v>
      </c>
      <c r="C107" s="235"/>
      <c r="D107" s="199"/>
      <c r="E107" s="100"/>
      <c r="F107" s="202"/>
      <c r="G107" s="151"/>
      <c r="H107" s="151"/>
      <c r="I107" s="957"/>
      <c r="J107" s="958"/>
      <c r="K107" s="958"/>
    </row>
    <row r="108" spans="1:11" s="959" customFormat="1">
      <c r="A108" s="226"/>
      <c r="B108" s="237" t="s">
        <v>1124</v>
      </c>
      <c r="C108" s="228" t="s">
        <v>1069</v>
      </c>
      <c r="D108" s="200">
        <v>55</v>
      </c>
      <c r="E108" s="100"/>
      <c r="F108" s="202">
        <f>D108*E108</f>
        <v>0</v>
      </c>
      <c r="G108" s="151"/>
      <c r="H108" s="151"/>
      <c r="I108" s="957"/>
      <c r="J108" s="958"/>
      <c r="K108" s="958"/>
    </row>
    <row r="109" spans="1:11" s="959" customFormat="1">
      <c r="A109" s="226"/>
      <c r="B109" s="227"/>
      <c r="C109" s="235"/>
      <c r="D109" s="199"/>
      <c r="E109" s="100"/>
      <c r="F109" s="202"/>
      <c r="G109" s="151"/>
      <c r="H109" s="151"/>
      <c r="I109" s="957"/>
      <c r="J109" s="958"/>
      <c r="K109" s="958"/>
    </row>
    <row r="110" spans="1:11" s="959" customFormat="1" ht="59.25" customHeight="1">
      <c r="A110" s="240" t="s">
        <v>1067</v>
      </c>
      <c r="B110" s="236" t="s">
        <v>1125</v>
      </c>
      <c r="C110" s="235"/>
      <c r="D110" s="199"/>
      <c r="E110" s="100"/>
      <c r="F110" s="202"/>
      <c r="G110" s="151"/>
      <c r="H110" s="151"/>
      <c r="I110" s="957"/>
      <c r="J110" s="958"/>
      <c r="K110" s="958"/>
    </row>
    <row r="111" spans="1:11" s="959" customFormat="1" ht="51">
      <c r="A111" s="240"/>
      <c r="B111" s="236" t="s">
        <v>1126</v>
      </c>
      <c r="C111" s="235"/>
      <c r="D111" s="199"/>
      <c r="E111" s="100"/>
      <c r="F111" s="202"/>
      <c r="G111" s="151"/>
      <c r="H111" s="151"/>
      <c r="I111" s="957"/>
      <c r="J111" s="958"/>
      <c r="K111" s="958"/>
    </row>
    <row r="112" spans="1:11" s="959" customFormat="1">
      <c r="A112" s="226"/>
      <c r="B112" s="237" t="s">
        <v>1127</v>
      </c>
      <c r="C112" s="228" t="s">
        <v>1069</v>
      </c>
      <c r="D112" s="200">
        <v>445</v>
      </c>
      <c r="E112" s="100"/>
      <c r="F112" s="202">
        <f>D112*E112</f>
        <v>0</v>
      </c>
      <c r="G112" s="151"/>
      <c r="H112" s="151"/>
      <c r="I112" s="957"/>
      <c r="J112" s="958"/>
      <c r="K112" s="958"/>
    </row>
    <row r="113" spans="1:11" s="959" customFormat="1">
      <c r="A113" s="226"/>
      <c r="B113" s="237"/>
      <c r="C113" s="228"/>
      <c r="D113" s="200"/>
      <c r="E113" s="100"/>
      <c r="F113" s="202"/>
      <c r="G113" s="151"/>
      <c r="H113" s="151"/>
      <c r="I113" s="957"/>
      <c r="J113" s="958"/>
      <c r="K113" s="958"/>
    </row>
    <row r="114" spans="1:11" s="959" customFormat="1" ht="51">
      <c r="A114" s="240" t="s">
        <v>1092</v>
      </c>
      <c r="B114" s="232" t="s">
        <v>1128</v>
      </c>
      <c r="C114" s="228"/>
      <c r="D114" s="200"/>
      <c r="E114" s="100"/>
      <c r="F114" s="202"/>
      <c r="G114" s="151"/>
      <c r="H114" s="151"/>
      <c r="I114" s="957"/>
      <c r="J114" s="958"/>
      <c r="K114" s="958"/>
    </row>
    <row r="115" spans="1:11" s="959" customFormat="1" ht="42" customHeight="1">
      <c r="A115" s="240"/>
      <c r="B115" s="232" t="s">
        <v>1129</v>
      </c>
      <c r="C115" s="228"/>
      <c r="D115" s="200"/>
      <c r="E115" s="100"/>
      <c r="F115" s="202"/>
      <c r="G115" s="151"/>
      <c r="H115" s="151"/>
      <c r="I115" s="957"/>
      <c r="J115" s="958"/>
      <c r="K115" s="958"/>
    </row>
    <row r="116" spans="1:11" s="959" customFormat="1" ht="33" customHeight="1">
      <c r="A116" s="240"/>
      <c r="B116" s="232" t="s">
        <v>1130</v>
      </c>
      <c r="C116" s="228"/>
      <c r="D116" s="200"/>
      <c r="E116" s="100"/>
      <c r="F116" s="202"/>
      <c r="G116" s="151"/>
      <c r="H116" s="151"/>
      <c r="I116" s="957"/>
      <c r="J116" s="958"/>
      <c r="K116" s="958"/>
    </row>
    <row r="117" spans="1:11" s="959" customFormat="1" ht="25.5">
      <c r="A117" s="240"/>
      <c r="B117" s="232" t="s">
        <v>1131</v>
      </c>
      <c r="C117" s="228"/>
      <c r="D117" s="200"/>
      <c r="E117" s="100"/>
      <c r="F117" s="202"/>
      <c r="G117" s="151"/>
      <c r="H117" s="151"/>
      <c r="I117" s="957"/>
      <c r="J117" s="958"/>
      <c r="K117" s="958"/>
    </row>
    <row r="118" spans="1:11" s="959" customFormat="1">
      <c r="A118" s="240"/>
      <c r="B118" s="232" t="s">
        <v>1132</v>
      </c>
      <c r="C118" s="228"/>
      <c r="D118" s="200"/>
      <c r="E118" s="100"/>
      <c r="F118" s="202"/>
      <c r="G118" s="151"/>
      <c r="H118" s="151"/>
      <c r="I118" s="957"/>
      <c r="J118" s="958"/>
      <c r="K118" s="958"/>
    </row>
    <row r="119" spans="1:11" s="959" customFormat="1">
      <c r="A119" s="240"/>
      <c r="B119" s="232" t="s">
        <v>1133</v>
      </c>
      <c r="C119" s="228" t="s">
        <v>1069</v>
      </c>
      <c r="D119" s="200">
        <v>650</v>
      </c>
      <c r="E119" s="100"/>
      <c r="F119" s="202">
        <f>D119*E119</f>
        <v>0</v>
      </c>
      <c r="G119" s="151"/>
      <c r="H119" s="151"/>
      <c r="I119" s="957"/>
      <c r="J119" s="958"/>
      <c r="K119" s="958"/>
    </row>
    <row r="120" spans="1:11" s="959" customFormat="1">
      <c r="A120" s="240"/>
      <c r="B120" s="232" t="s">
        <v>1134</v>
      </c>
      <c r="C120" s="228" t="s">
        <v>1066</v>
      </c>
      <c r="D120" s="200">
        <v>1600</v>
      </c>
      <c r="E120" s="100"/>
      <c r="F120" s="202">
        <f>D120*E120</f>
        <v>0</v>
      </c>
      <c r="G120" s="151"/>
      <c r="H120" s="151"/>
      <c r="I120" s="957"/>
      <c r="J120" s="958"/>
      <c r="K120" s="958"/>
    </row>
    <row r="121" spans="1:11" s="959" customFormat="1">
      <c r="A121" s="226"/>
      <c r="B121" s="227"/>
      <c r="C121" s="235"/>
      <c r="D121" s="199"/>
      <c r="E121" s="100"/>
      <c r="F121" s="202"/>
      <c r="G121" s="151"/>
      <c r="H121" s="151"/>
      <c r="I121" s="957"/>
      <c r="J121" s="958"/>
      <c r="K121" s="958"/>
    </row>
    <row r="122" spans="1:11" s="959" customFormat="1" ht="51">
      <c r="A122" s="240" t="s">
        <v>1099</v>
      </c>
      <c r="B122" s="232" t="s">
        <v>1135</v>
      </c>
      <c r="C122" s="32"/>
      <c r="D122" s="199"/>
      <c r="E122" s="100"/>
      <c r="F122" s="202"/>
      <c r="G122" s="151"/>
      <c r="H122" s="151"/>
      <c r="I122" s="957"/>
      <c r="J122" s="958"/>
      <c r="K122" s="958"/>
    </row>
    <row r="123" spans="1:11" s="959" customFormat="1" ht="38.25">
      <c r="A123" s="240"/>
      <c r="B123" s="232" t="s">
        <v>1129</v>
      </c>
      <c r="C123" s="32"/>
      <c r="D123" s="199"/>
      <c r="E123" s="100"/>
      <c r="F123" s="202"/>
      <c r="G123" s="151"/>
      <c r="H123" s="151"/>
      <c r="I123" s="957"/>
      <c r="J123" s="958"/>
      <c r="K123" s="958"/>
    </row>
    <row r="124" spans="1:11" s="959" customFormat="1" ht="25.5">
      <c r="A124" s="240"/>
      <c r="B124" s="232" t="s">
        <v>1130</v>
      </c>
      <c r="C124" s="32"/>
      <c r="D124" s="199"/>
      <c r="E124" s="100"/>
      <c r="F124" s="202"/>
      <c r="G124" s="151"/>
      <c r="H124" s="151"/>
      <c r="I124" s="957"/>
      <c r="J124" s="958"/>
      <c r="K124" s="958"/>
    </row>
    <row r="125" spans="1:11" s="959" customFormat="1" ht="25.5">
      <c r="A125" s="240"/>
      <c r="B125" s="232" t="s">
        <v>1131</v>
      </c>
      <c r="C125" s="32"/>
      <c r="D125" s="199"/>
      <c r="E125" s="100"/>
      <c r="F125" s="202"/>
      <c r="G125" s="151"/>
      <c r="H125" s="151"/>
      <c r="I125" s="957"/>
      <c r="J125" s="958"/>
      <c r="K125" s="958"/>
    </row>
    <row r="126" spans="1:11" s="959" customFormat="1">
      <c r="A126" s="226"/>
      <c r="B126" s="232" t="s">
        <v>1132</v>
      </c>
      <c r="C126" s="32"/>
      <c r="D126" s="199"/>
      <c r="E126" s="100"/>
      <c r="F126" s="202"/>
      <c r="G126" s="151"/>
      <c r="H126" s="151"/>
      <c r="I126" s="957"/>
      <c r="J126" s="958"/>
      <c r="K126" s="958"/>
    </row>
    <row r="127" spans="1:11" s="959" customFormat="1">
      <c r="A127" s="226"/>
      <c r="B127" s="232" t="s">
        <v>1136</v>
      </c>
      <c r="C127" s="238" t="s">
        <v>1069</v>
      </c>
      <c r="D127" s="200">
        <v>45</v>
      </c>
      <c r="E127" s="100"/>
      <c r="F127" s="202">
        <f>D127*E127</f>
        <v>0</v>
      </c>
      <c r="G127" s="151"/>
      <c r="H127" s="151"/>
      <c r="I127" s="957"/>
      <c r="J127" s="958"/>
      <c r="K127" s="958"/>
    </row>
    <row r="128" spans="1:11" s="959" customFormat="1">
      <c r="A128" s="226"/>
      <c r="B128" s="232" t="s">
        <v>1134</v>
      </c>
      <c r="C128" s="238" t="s">
        <v>1066</v>
      </c>
      <c r="D128" s="200">
        <v>70</v>
      </c>
      <c r="E128" s="100"/>
      <c r="F128" s="202">
        <f>D128*E128</f>
        <v>0</v>
      </c>
      <c r="G128" s="151"/>
      <c r="H128" s="151"/>
      <c r="I128" s="957"/>
      <c r="J128" s="958"/>
      <c r="K128" s="958"/>
    </row>
    <row r="129" spans="1:11" s="959" customFormat="1">
      <c r="A129" s="226"/>
      <c r="B129" s="232"/>
      <c r="C129" s="238"/>
      <c r="D129" s="200"/>
      <c r="E129" s="100"/>
      <c r="F129" s="202"/>
      <c r="G129" s="151"/>
      <c r="H129" s="151"/>
      <c r="I129" s="957"/>
      <c r="J129" s="958"/>
      <c r="K129" s="958"/>
    </row>
    <row r="130" spans="1:11" s="959" customFormat="1" ht="68.25" customHeight="1">
      <c r="A130" s="240" t="s">
        <v>1137</v>
      </c>
      <c r="B130" s="232" t="s">
        <v>1138</v>
      </c>
      <c r="C130" s="238"/>
      <c r="D130" s="200"/>
      <c r="E130" s="100"/>
      <c r="F130" s="202"/>
      <c r="G130" s="151"/>
      <c r="H130" s="151"/>
      <c r="I130" s="957"/>
      <c r="J130" s="958"/>
      <c r="K130" s="958"/>
    </row>
    <row r="131" spans="1:11" s="959" customFormat="1" ht="42" customHeight="1">
      <c r="A131" s="226"/>
      <c r="B131" s="232" t="s">
        <v>1129</v>
      </c>
      <c r="C131" s="238"/>
      <c r="D131" s="200"/>
      <c r="E131" s="100"/>
      <c r="F131" s="202"/>
      <c r="G131" s="151"/>
      <c r="H131" s="151"/>
      <c r="I131" s="957"/>
      <c r="J131" s="958"/>
      <c r="K131" s="958"/>
    </row>
    <row r="132" spans="1:11" s="959" customFormat="1" ht="26.25" customHeight="1">
      <c r="A132" s="226"/>
      <c r="B132" s="232" t="s">
        <v>1130</v>
      </c>
      <c r="C132" s="238"/>
      <c r="D132" s="200"/>
      <c r="E132" s="100"/>
      <c r="F132" s="202"/>
      <c r="G132" s="151"/>
      <c r="H132" s="151"/>
      <c r="I132" s="957"/>
      <c r="J132" s="958"/>
      <c r="K132" s="958"/>
    </row>
    <row r="133" spans="1:11" s="959" customFormat="1" ht="25.5">
      <c r="A133" s="226"/>
      <c r="B133" s="232" t="s">
        <v>1131</v>
      </c>
      <c r="C133" s="238"/>
      <c r="D133" s="200"/>
      <c r="E133" s="100"/>
      <c r="F133" s="202"/>
      <c r="G133" s="151"/>
      <c r="H133" s="151"/>
      <c r="I133" s="957"/>
      <c r="J133" s="958"/>
      <c r="K133" s="958"/>
    </row>
    <row r="134" spans="1:11" s="959" customFormat="1">
      <c r="A134" s="226"/>
      <c r="B134" s="232" t="s">
        <v>1139</v>
      </c>
      <c r="C134" s="238" t="s">
        <v>7</v>
      </c>
      <c r="D134" s="200">
        <v>10</v>
      </c>
      <c r="E134" s="100"/>
      <c r="F134" s="202">
        <f>D134*E134</f>
        <v>0</v>
      </c>
      <c r="G134" s="151"/>
      <c r="H134" s="151"/>
      <c r="I134" s="957"/>
      <c r="J134" s="958"/>
      <c r="K134" s="958"/>
    </row>
    <row r="135" spans="1:11" s="959" customFormat="1">
      <c r="A135" s="226"/>
      <c r="B135" s="232"/>
      <c r="C135" s="238"/>
      <c r="D135" s="200"/>
      <c r="E135" s="100"/>
      <c r="F135" s="202"/>
      <c r="G135" s="151"/>
      <c r="H135" s="151"/>
      <c r="I135" s="957"/>
      <c r="J135" s="958"/>
      <c r="K135" s="958"/>
    </row>
    <row r="136" spans="1:11" s="959" customFormat="1" ht="63.75">
      <c r="A136" s="240" t="s">
        <v>1140</v>
      </c>
      <c r="B136" s="232" t="s">
        <v>1141</v>
      </c>
      <c r="C136" s="238"/>
      <c r="D136" s="200"/>
      <c r="E136" s="100"/>
      <c r="F136" s="202"/>
      <c r="G136" s="151"/>
      <c r="H136" s="151"/>
      <c r="I136" s="957"/>
      <c r="J136" s="958"/>
      <c r="K136" s="958"/>
    </row>
    <row r="137" spans="1:11" s="959" customFormat="1" ht="38.25">
      <c r="A137" s="226"/>
      <c r="B137" s="232" t="s">
        <v>1129</v>
      </c>
      <c r="C137" s="238"/>
      <c r="D137" s="200"/>
      <c r="E137" s="100"/>
      <c r="F137" s="202"/>
      <c r="G137" s="151"/>
      <c r="H137" s="151"/>
      <c r="I137" s="957"/>
      <c r="J137" s="958"/>
      <c r="K137" s="958"/>
    </row>
    <row r="138" spans="1:11" s="959" customFormat="1" ht="25.5">
      <c r="A138" s="226"/>
      <c r="B138" s="232" t="s">
        <v>1130</v>
      </c>
      <c r="C138" s="238"/>
      <c r="D138" s="200"/>
      <c r="E138" s="100"/>
      <c r="F138" s="202"/>
      <c r="G138" s="151"/>
      <c r="H138" s="151"/>
      <c r="I138" s="957"/>
      <c r="J138" s="958"/>
      <c r="K138" s="958"/>
    </row>
    <row r="139" spans="1:11" s="959" customFormat="1" ht="25.5">
      <c r="A139" s="226"/>
      <c r="B139" s="232" t="s">
        <v>1131</v>
      </c>
      <c r="C139" s="238"/>
      <c r="D139" s="200"/>
      <c r="E139" s="100"/>
      <c r="F139" s="202"/>
      <c r="G139" s="151"/>
      <c r="H139" s="151"/>
      <c r="I139" s="957"/>
      <c r="J139" s="958"/>
      <c r="K139" s="958"/>
    </row>
    <row r="140" spans="1:11" s="959" customFormat="1" ht="30" customHeight="1">
      <c r="A140" s="226"/>
      <c r="B140" s="232" t="s">
        <v>1142</v>
      </c>
      <c r="C140" s="238"/>
      <c r="D140" s="200"/>
      <c r="E140" s="100"/>
      <c r="F140" s="202"/>
      <c r="G140" s="151"/>
      <c r="H140" s="151"/>
      <c r="I140" s="957"/>
      <c r="J140" s="958"/>
      <c r="K140" s="958"/>
    </row>
    <row r="141" spans="1:11" s="959" customFormat="1">
      <c r="A141" s="226"/>
      <c r="B141" s="232"/>
      <c r="C141" s="238" t="s">
        <v>7</v>
      </c>
      <c r="D141" s="200">
        <v>10</v>
      </c>
      <c r="E141" s="100"/>
      <c r="F141" s="202">
        <f>D141*E141</f>
        <v>0</v>
      </c>
      <c r="G141" s="151"/>
      <c r="H141" s="151"/>
      <c r="I141" s="957"/>
      <c r="J141" s="958"/>
      <c r="K141" s="958"/>
    </row>
    <row r="142" spans="1:11" s="959" customFormat="1">
      <c r="A142" s="226"/>
      <c r="B142" s="232"/>
      <c r="C142" s="238"/>
      <c r="D142" s="200"/>
      <c r="E142" s="100"/>
      <c r="F142" s="202"/>
      <c r="G142" s="151"/>
      <c r="H142" s="151"/>
      <c r="I142" s="957"/>
      <c r="J142" s="958"/>
      <c r="K142" s="958"/>
    </row>
    <row r="143" spans="1:11" ht="38.25">
      <c r="A143" s="232" t="s">
        <v>1113</v>
      </c>
      <c r="B143" s="232" t="s">
        <v>1143</v>
      </c>
      <c r="C143" s="233"/>
      <c r="D143" s="260"/>
      <c r="E143" s="951"/>
      <c r="F143" s="960"/>
      <c r="G143" s="106"/>
      <c r="H143" s="106"/>
      <c r="I143" s="905"/>
    </row>
    <row r="144" spans="1:11" ht="25.5">
      <c r="B144" s="232" t="s">
        <v>1144</v>
      </c>
      <c r="C144" s="233"/>
      <c r="D144" s="260"/>
      <c r="E144" s="951"/>
      <c r="F144" s="960"/>
      <c r="G144" s="106"/>
      <c r="H144" s="106"/>
      <c r="I144" s="905"/>
    </row>
    <row r="145" spans="1:9" ht="25.5">
      <c r="B145" s="230" t="s">
        <v>1145</v>
      </c>
      <c r="C145" s="233"/>
      <c r="D145" s="260"/>
      <c r="E145" s="951"/>
      <c r="F145" s="960"/>
      <c r="G145" s="106"/>
      <c r="H145" s="106"/>
      <c r="I145" s="905"/>
    </row>
    <row r="146" spans="1:9" s="10" customFormat="1" ht="25.5">
      <c r="A146" s="232"/>
      <c r="B146" s="232" t="s">
        <v>1130</v>
      </c>
      <c r="C146" s="238"/>
      <c r="D146" s="247"/>
      <c r="E146" s="105"/>
      <c r="F146" s="202"/>
      <c r="G146" s="106"/>
      <c r="H146" s="106"/>
      <c r="I146" s="12"/>
    </row>
    <row r="147" spans="1:9">
      <c r="B147" s="250" t="s">
        <v>1146</v>
      </c>
      <c r="C147" s="233"/>
      <c r="D147" s="260"/>
      <c r="E147" s="951"/>
      <c r="F147" s="202"/>
      <c r="G147" s="106"/>
      <c r="H147" s="106"/>
    </row>
    <row r="148" spans="1:9">
      <c r="B148" s="250" t="s">
        <v>1147</v>
      </c>
      <c r="C148" s="245" t="s">
        <v>1069</v>
      </c>
      <c r="D148" s="202">
        <v>450</v>
      </c>
      <c r="E148" s="105"/>
      <c r="F148" s="202">
        <f>D148*E148</f>
        <v>0</v>
      </c>
      <c r="G148" s="106"/>
      <c r="H148" s="106"/>
    </row>
    <row r="149" spans="1:9">
      <c r="B149" s="250"/>
      <c r="C149" s="245"/>
      <c r="D149" s="202"/>
      <c r="E149" s="105"/>
      <c r="F149" s="202"/>
      <c r="G149" s="106"/>
      <c r="H149" s="106"/>
    </row>
    <row r="150" spans="1:9" ht="63.75">
      <c r="A150" s="232" t="s">
        <v>1118</v>
      </c>
      <c r="B150" s="232" t="s">
        <v>1148</v>
      </c>
      <c r="C150" s="245"/>
      <c r="D150" s="202"/>
      <c r="E150" s="105"/>
      <c r="F150" s="202"/>
      <c r="G150" s="106"/>
      <c r="H150" s="106"/>
    </row>
    <row r="151" spans="1:9" ht="38.25">
      <c r="B151" s="232" t="s">
        <v>1129</v>
      </c>
      <c r="C151" s="245"/>
      <c r="D151" s="202"/>
      <c r="E151" s="105"/>
      <c r="F151" s="202"/>
      <c r="G151" s="106"/>
      <c r="H151" s="106"/>
    </row>
    <row r="152" spans="1:9" ht="25.5">
      <c r="B152" s="232" t="s">
        <v>1130</v>
      </c>
      <c r="C152" s="245"/>
      <c r="D152" s="202"/>
      <c r="E152" s="105"/>
      <c r="F152" s="202"/>
      <c r="G152" s="106"/>
      <c r="H152" s="106"/>
    </row>
    <row r="153" spans="1:9" ht="25.5">
      <c r="B153" s="232" t="s">
        <v>1131</v>
      </c>
      <c r="C153" s="245"/>
      <c r="D153" s="202"/>
      <c r="E153" s="105"/>
      <c r="F153" s="202"/>
      <c r="G153" s="106"/>
      <c r="H153" s="106"/>
    </row>
    <row r="154" spans="1:9">
      <c r="B154" s="232" t="s">
        <v>1149</v>
      </c>
      <c r="C154" s="245" t="s">
        <v>7</v>
      </c>
      <c r="D154" s="202">
        <v>10</v>
      </c>
      <c r="E154" s="105"/>
      <c r="F154" s="202">
        <f>D154*E154</f>
        <v>0</v>
      </c>
      <c r="G154" s="106"/>
      <c r="H154" s="106"/>
    </row>
    <row r="155" spans="1:9">
      <c r="B155" s="232"/>
      <c r="C155" s="245"/>
      <c r="D155" s="202"/>
      <c r="E155" s="105"/>
      <c r="F155" s="202"/>
      <c r="G155" s="106"/>
      <c r="H155" s="106"/>
    </row>
    <row r="156" spans="1:9" ht="63.75">
      <c r="A156" s="232" t="s">
        <v>1150</v>
      </c>
      <c r="B156" s="232" t="s">
        <v>1151</v>
      </c>
      <c r="C156" s="245"/>
      <c r="D156" s="202"/>
      <c r="E156" s="105"/>
      <c r="F156" s="202"/>
      <c r="G156" s="106"/>
      <c r="H156" s="106"/>
    </row>
    <row r="157" spans="1:9" ht="25.5">
      <c r="B157" s="232" t="s">
        <v>1130</v>
      </c>
      <c r="C157" s="245"/>
      <c r="D157" s="202"/>
      <c r="E157" s="105"/>
      <c r="F157" s="202"/>
      <c r="G157" s="106"/>
      <c r="H157" s="106"/>
    </row>
    <row r="158" spans="1:9" ht="25.5">
      <c r="B158" s="232" t="s">
        <v>1131</v>
      </c>
      <c r="C158" s="245"/>
      <c r="D158" s="202"/>
      <c r="E158" s="105"/>
      <c r="F158" s="202"/>
      <c r="G158" s="106"/>
      <c r="H158" s="106"/>
    </row>
    <row r="159" spans="1:9">
      <c r="B159" s="232" t="s">
        <v>1152</v>
      </c>
      <c r="C159" s="245" t="s">
        <v>7</v>
      </c>
      <c r="D159" s="202">
        <v>4</v>
      </c>
      <c r="E159" s="105"/>
      <c r="F159" s="202">
        <f>D159*E159</f>
        <v>0</v>
      </c>
      <c r="G159" s="106"/>
      <c r="H159" s="106"/>
    </row>
    <row r="160" spans="1:9">
      <c r="B160" s="232"/>
      <c r="C160" s="245"/>
      <c r="D160" s="202"/>
      <c r="E160" s="105"/>
      <c r="F160" s="202"/>
      <c r="G160" s="106"/>
      <c r="H160" s="106"/>
    </row>
    <row r="161" spans="1:9" ht="63.75">
      <c r="A161" s="232" t="s">
        <v>1153</v>
      </c>
      <c r="B161" s="232" t="s">
        <v>1154</v>
      </c>
      <c r="C161" s="245"/>
      <c r="D161" s="202"/>
      <c r="E161" s="105"/>
      <c r="F161" s="202"/>
      <c r="G161" s="106"/>
      <c r="H161" s="106"/>
    </row>
    <row r="162" spans="1:9" ht="25.5">
      <c r="B162" s="232" t="s">
        <v>1130</v>
      </c>
      <c r="C162" s="245"/>
      <c r="D162" s="202"/>
      <c r="E162" s="105"/>
      <c r="F162" s="202"/>
      <c r="G162" s="106"/>
      <c r="H162" s="106"/>
    </row>
    <row r="163" spans="1:9" ht="25.5">
      <c r="B163" s="232" t="s">
        <v>1131</v>
      </c>
      <c r="C163" s="245"/>
      <c r="D163" s="202"/>
      <c r="E163" s="105"/>
      <c r="F163" s="202"/>
      <c r="G163" s="106"/>
      <c r="H163" s="106"/>
    </row>
    <row r="164" spans="1:9">
      <c r="B164" s="232" t="s">
        <v>1155</v>
      </c>
      <c r="C164" s="245" t="s">
        <v>7</v>
      </c>
      <c r="D164" s="202">
        <v>2</v>
      </c>
      <c r="E164" s="105"/>
      <c r="F164" s="202">
        <f>D164*E164</f>
        <v>0</v>
      </c>
      <c r="G164" s="106"/>
      <c r="H164" s="106"/>
    </row>
    <row r="165" spans="1:9">
      <c r="B165" s="232"/>
      <c r="C165" s="245"/>
      <c r="D165" s="202"/>
      <c r="E165" s="105"/>
      <c r="F165" s="202"/>
      <c r="G165" s="106"/>
      <c r="H165" s="106"/>
    </row>
    <row r="166" spans="1:9" ht="78.75" customHeight="1">
      <c r="A166" s="232" t="s">
        <v>1156</v>
      </c>
      <c r="B166" s="232" t="s">
        <v>1157</v>
      </c>
      <c r="C166" s="245"/>
      <c r="D166" s="202"/>
      <c r="E166" s="105"/>
      <c r="F166" s="202"/>
      <c r="G166" s="106"/>
      <c r="H166" s="106"/>
    </row>
    <row r="167" spans="1:9" ht="25.5">
      <c r="B167" s="232" t="s">
        <v>1130</v>
      </c>
      <c r="C167" s="245"/>
      <c r="D167" s="202"/>
      <c r="E167" s="105"/>
      <c r="F167" s="202"/>
      <c r="G167" s="106"/>
      <c r="H167" s="106"/>
    </row>
    <row r="168" spans="1:9" ht="25.5">
      <c r="B168" s="232" t="s">
        <v>1131</v>
      </c>
      <c r="C168" s="245"/>
      <c r="D168" s="202"/>
      <c r="E168" s="105"/>
      <c r="F168" s="202"/>
      <c r="G168" s="106"/>
      <c r="H168" s="106"/>
    </row>
    <row r="169" spans="1:9">
      <c r="B169" s="232" t="s">
        <v>1155</v>
      </c>
      <c r="C169" s="245" t="s">
        <v>7</v>
      </c>
      <c r="D169" s="202">
        <v>6</v>
      </c>
      <c r="E169" s="105"/>
      <c r="F169" s="202">
        <f>D169*E169</f>
        <v>0</v>
      </c>
      <c r="G169" s="106"/>
      <c r="H169" s="106"/>
    </row>
    <row r="170" spans="1:9">
      <c r="B170" s="232"/>
      <c r="C170" s="245"/>
      <c r="D170" s="202"/>
      <c r="E170" s="105"/>
      <c r="F170" s="202"/>
      <c r="G170" s="106"/>
      <c r="H170" s="106"/>
    </row>
    <row r="171" spans="1:9" ht="63.75">
      <c r="A171" s="232" t="s">
        <v>1158</v>
      </c>
      <c r="B171" s="232" t="s">
        <v>1159</v>
      </c>
      <c r="C171" s="245"/>
      <c r="D171" s="202"/>
      <c r="E171" s="105"/>
      <c r="F171" s="202"/>
      <c r="G171" s="106"/>
      <c r="H171" s="106"/>
    </row>
    <row r="172" spans="1:9" ht="25.5">
      <c r="B172" s="232" t="s">
        <v>1130</v>
      </c>
      <c r="C172" s="245"/>
      <c r="D172" s="202"/>
      <c r="E172" s="105"/>
      <c r="F172" s="202"/>
      <c r="G172" s="106"/>
      <c r="H172" s="106"/>
    </row>
    <row r="173" spans="1:9" ht="25.5">
      <c r="B173" s="232" t="s">
        <v>1131</v>
      </c>
      <c r="C173" s="245"/>
      <c r="D173" s="202"/>
      <c r="E173" s="105"/>
      <c r="F173" s="202"/>
      <c r="G173" s="106"/>
      <c r="H173" s="106"/>
    </row>
    <row r="174" spans="1:9">
      <c r="B174" s="232" t="s">
        <v>1152</v>
      </c>
      <c r="C174" s="245" t="s">
        <v>7</v>
      </c>
      <c r="D174" s="202">
        <v>21</v>
      </c>
      <c r="E174" s="105"/>
      <c r="F174" s="202">
        <f>D174*E174</f>
        <v>0</v>
      </c>
      <c r="G174" s="106"/>
      <c r="H174" s="106"/>
    </row>
    <row r="175" spans="1:9" ht="14.25" customHeight="1">
      <c r="B175" s="232"/>
      <c r="C175" s="245"/>
      <c r="D175" s="202"/>
      <c r="E175" s="105"/>
      <c r="F175" s="202"/>
      <c r="G175" s="106"/>
      <c r="H175" s="106"/>
    </row>
    <row r="176" spans="1:9" ht="18" customHeight="1">
      <c r="B176" s="250"/>
      <c r="D176" s="247"/>
      <c r="E176" s="105"/>
      <c r="F176" s="202"/>
      <c r="G176" s="106"/>
      <c r="H176" s="106"/>
      <c r="I176" s="15"/>
    </row>
    <row r="177" spans="1:9" s="18" customFormat="1" ht="50.25" customHeight="1">
      <c r="A177" s="232" t="s">
        <v>1160</v>
      </c>
      <c r="B177" s="233" t="s">
        <v>1161</v>
      </c>
      <c r="C177" s="233"/>
      <c r="D177" s="260"/>
      <c r="E177" s="951"/>
      <c r="F177" s="202"/>
      <c r="G177" s="106"/>
      <c r="H177" s="106"/>
      <c r="I177" s="15"/>
    </row>
    <row r="178" spans="1:9" s="18" customFormat="1">
      <c r="A178" s="232"/>
      <c r="B178" s="232" t="s">
        <v>1146</v>
      </c>
      <c r="C178" s="245"/>
      <c r="D178" s="247"/>
      <c r="E178" s="105"/>
      <c r="F178" s="202"/>
      <c r="G178" s="106"/>
      <c r="H178" s="106"/>
      <c r="I178" s="15"/>
    </row>
    <row r="179" spans="1:9">
      <c r="B179" s="250" t="s">
        <v>1162</v>
      </c>
      <c r="C179" s="245" t="s">
        <v>1069</v>
      </c>
      <c r="D179" s="202">
        <v>5.5</v>
      </c>
      <c r="E179" s="105"/>
      <c r="F179" s="202">
        <f>D179*E179</f>
        <v>0</v>
      </c>
      <c r="G179" s="106"/>
      <c r="H179" s="106"/>
    </row>
    <row r="180" spans="1:9" ht="13.5" customHeight="1">
      <c r="B180" s="250"/>
      <c r="D180" s="247"/>
      <c r="E180" s="105"/>
      <c r="F180" s="202"/>
      <c r="G180" s="106"/>
      <c r="H180" s="106"/>
      <c r="I180" s="15"/>
    </row>
    <row r="181" spans="1:9" s="18" customFormat="1" ht="63.75">
      <c r="A181" s="232" t="s">
        <v>1163</v>
      </c>
      <c r="B181" s="236" t="s">
        <v>1164</v>
      </c>
      <c r="C181" s="238"/>
      <c r="D181" s="247"/>
      <c r="E181" s="105"/>
      <c r="F181" s="202"/>
      <c r="G181" s="106"/>
      <c r="H181" s="106"/>
      <c r="I181" s="15"/>
    </row>
    <row r="182" spans="1:9" s="18" customFormat="1" ht="51">
      <c r="A182" s="232"/>
      <c r="B182" s="240" t="s">
        <v>1165</v>
      </c>
      <c r="C182" s="238"/>
      <c r="D182" s="247"/>
      <c r="E182" s="105"/>
      <c r="F182" s="202"/>
      <c r="G182" s="106"/>
      <c r="H182" s="106"/>
      <c r="I182" s="15"/>
    </row>
    <row r="183" spans="1:9" s="18" customFormat="1" ht="25.5">
      <c r="A183" s="232"/>
      <c r="B183" s="240" t="s">
        <v>1166</v>
      </c>
      <c r="C183" s="238"/>
      <c r="D183" s="247"/>
      <c r="E183" s="105"/>
      <c r="F183" s="202"/>
      <c r="G183" s="106"/>
      <c r="H183" s="106"/>
      <c r="I183" s="15"/>
    </row>
    <row r="184" spans="1:9" s="18" customFormat="1" ht="25.5">
      <c r="A184" s="232"/>
      <c r="B184" s="236" t="s">
        <v>1167</v>
      </c>
      <c r="C184" s="238"/>
      <c r="D184" s="247"/>
      <c r="E184" s="105"/>
      <c r="F184" s="202"/>
      <c r="G184" s="106"/>
      <c r="H184" s="106"/>
      <c r="I184" s="15"/>
    </row>
    <row r="185" spans="1:9" s="18" customFormat="1">
      <c r="A185" s="232"/>
      <c r="B185" s="237" t="s">
        <v>1168</v>
      </c>
      <c r="C185" s="238" t="s">
        <v>1066</v>
      </c>
      <c r="D185" s="202">
        <v>1950</v>
      </c>
      <c r="E185" s="105"/>
      <c r="F185" s="202">
        <f>D185*E185</f>
        <v>0</v>
      </c>
      <c r="G185" s="106"/>
      <c r="H185" s="106"/>
      <c r="I185" s="15"/>
    </row>
    <row r="186" spans="1:9" s="18" customFormat="1">
      <c r="A186" s="232"/>
      <c r="B186" s="237" t="s">
        <v>1169</v>
      </c>
      <c r="C186" s="238" t="s">
        <v>1066</v>
      </c>
      <c r="D186" s="202">
        <v>600</v>
      </c>
      <c r="E186" s="105"/>
      <c r="F186" s="202">
        <f>D186*E186</f>
        <v>0</v>
      </c>
      <c r="G186" s="106"/>
      <c r="H186" s="106"/>
      <c r="I186" s="15"/>
    </row>
    <row r="187" spans="1:9" s="18" customFormat="1">
      <c r="A187" s="232"/>
      <c r="B187" s="237" t="s">
        <v>1170</v>
      </c>
      <c r="C187" s="238" t="s">
        <v>1066</v>
      </c>
      <c r="D187" s="202">
        <v>950</v>
      </c>
      <c r="E187" s="105"/>
      <c r="F187" s="202">
        <f>D187*E187</f>
        <v>0</v>
      </c>
      <c r="G187" s="106"/>
      <c r="H187" s="106"/>
      <c r="I187" s="15"/>
    </row>
    <row r="188" spans="1:9" s="18" customFormat="1">
      <c r="A188" s="232"/>
      <c r="B188" s="237"/>
      <c r="C188" s="238"/>
      <c r="D188" s="247"/>
      <c r="E188" s="105"/>
      <c r="F188" s="202"/>
      <c r="G188" s="106"/>
      <c r="H188" s="106"/>
      <c r="I188" s="15"/>
    </row>
    <row r="189" spans="1:9" s="18" customFormat="1" ht="38.25">
      <c r="A189" s="232" t="s">
        <v>1171</v>
      </c>
      <c r="B189" s="961" t="s">
        <v>1172</v>
      </c>
      <c r="C189" s="238"/>
      <c r="D189" s="247"/>
      <c r="E189" s="105"/>
      <c r="F189" s="202"/>
      <c r="G189" s="106"/>
      <c r="H189" s="106"/>
      <c r="I189" s="15"/>
    </row>
    <row r="190" spans="1:9" s="18" customFormat="1" ht="38.25">
      <c r="A190" s="232"/>
      <c r="B190" s="961" t="s">
        <v>1173</v>
      </c>
      <c r="C190" s="238"/>
      <c r="D190" s="247"/>
      <c r="E190" s="105"/>
      <c r="F190" s="202"/>
      <c r="G190" s="106"/>
      <c r="H190" s="106"/>
      <c r="I190" s="15"/>
    </row>
    <row r="191" spans="1:9" s="18" customFormat="1" ht="25.5">
      <c r="A191" s="232"/>
      <c r="B191" s="961" t="s">
        <v>1174</v>
      </c>
      <c r="C191" s="238"/>
      <c r="D191" s="247"/>
      <c r="E191" s="105"/>
      <c r="F191" s="202"/>
      <c r="G191" s="106"/>
      <c r="H191" s="106"/>
      <c r="I191" s="15"/>
    </row>
    <row r="192" spans="1:9" s="18" customFormat="1">
      <c r="A192" s="232"/>
      <c r="B192" s="962" t="s">
        <v>1175</v>
      </c>
      <c r="C192" s="238"/>
      <c r="D192" s="247"/>
      <c r="E192" s="105"/>
      <c r="F192" s="202"/>
      <c r="G192" s="106"/>
      <c r="H192" s="106"/>
      <c r="I192" s="15"/>
    </row>
    <row r="193" spans="1:9" s="18" customFormat="1">
      <c r="A193" s="232"/>
      <c r="B193" s="961" t="s">
        <v>1176</v>
      </c>
      <c r="C193" s="238"/>
      <c r="D193" s="247"/>
      <c r="E193" s="105"/>
      <c r="F193" s="202"/>
      <c r="G193" s="106"/>
      <c r="H193" s="106"/>
      <c r="I193" s="15"/>
    </row>
    <row r="194" spans="1:9" s="18" customFormat="1" ht="38.25">
      <c r="A194" s="232"/>
      <c r="B194" s="961" t="s">
        <v>1177</v>
      </c>
      <c r="C194" s="238"/>
      <c r="D194" s="247"/>
      <c r="E194" s="105"/>
      <c r="F194" s="202"/>
      <c r="G194" s="106"/>
      <c r="H194" s="106"/>
      <c r="I194" s="15"/>
    </row>
    <row r="195" spans="1:9" s="18" customFormat="1" ht="25.5">
      <c r="A195" s="232"/>
      <c r="B195" s="961" t="s">
        <v>1178</v>
      </c>
      <c r="C195" s="238"/>
      <c r="D195" s="247"/>
      <c r="E195" s="105"/>
      <c r="F195" s="202"/>
      <c r="G195" s="106"/>
      <c r="H195" s="106"/>
      <c r="I195" s="15"/>
    </row>
    <row r="196" spans="1:9" s="18" customFormat="1" ht="25.5">
      <c r="A196" s="232"/>
      <c r="B196" s="961" t="s">
        <v>1167</v>
      </c>
      <c r="C196" s="238"/>
      <c r="D196" s="247"/>
      <c r="E196" s="105"/>
      <c r="F196" s="202"/>
      <c r="G196" s="106"/>
      <c r="H196" s="106"/>
      <c r="I196" s="15"/>
    </row>
    <row r="197" spans="1:9" s="18" customFormat="1">
      <c r="A197" s="232"/>
      <c r="B197" s="237" t="s">
        <v>1179</v>
      </c>
      <c r="C197" s="238" t="s">
        <v>1066</v>
      </c>
      <c r="D197" s="202">
        <v>110</v>
      </c>
      <c r="E197" s="105"/>
      <c r="F197" s="202">
        <f>D197*E197</f>
        <v>0</v>
      </c>
      <c r="G197" s="106"/>
      <c r="H197" s="106"/>
      <c r="I197" s="15"/>
    </row>
    <row r="198" spans="1:9" s="18" customFormat="1">
      <c r="A198" s="232"/>
      <c r="B198" s="237"/>
      <c r="C198" s="238"/>
      <c r="D198" s="247"/>
      <c r="E198" s="105"/>
      <c r="F198" s="202"/>
      <c r="G198" s="106"/>
      <c r="H198" s="106"/>
      <c r="I198" s="15"/>
    </row>
    <row r="199" spans="1:9" ht="69" customHeight="1">
      <c r="A199" s="248" t="s">
        <v>1180</v>
      </c>
      <c r="B199" s="239" t="s">
        <v>1181</v>
      </c>
      <c r="D199" s="247"/>
      <c r="E199" s="105"/>
      <c r="F199" s="202"/>
      <c r="G199" s="106"/>
      <c r="H199" s="106"/>
      <c r="I199" s="15"/>
    </row>
    <row r="200" spans="1:9">
      <c r="A200" s="248"/>
      <c r="B200" s="236" t="s">
        <v>1182</v>
      </c>
      <c r="C200" s="258"/>
      <c r="D200" s="247"/>
      <c r="E200" s="105"/>
      <c r="F200" s="202"/>
      <c r="G200" s="106"/>
      <c r="H200" s="106"/>
      <c r="I200" s="15"/>
    </row>
    <row r="201" spans="1:9">
      <c r="A201" s="248"/>
      <c r="B201" s="240" t="s">
        <v>1183</v>
      </c>
      <c r="C201" s="258"/>
      <c r="D201" s="247"/>
      <c r="E201" s="105"/>
      <c r="F201" s="202"/>
      <c r="G201" s="106"/>
      <c r="H201" s="106"/>
      <c r="I201" s="15"/>
    </row>
    <row r="202" spans="1:9" ht="25.5">
      <c r="A202" s="248"/>
      <c r="B202" s="232" t="s">
        <v>1184</v>
      </c>
      <c r="C202" s="258"/>
      <c r="D202" s="247"/>
      <c r="E202" s="105"/>
      <c r="F202" s="202"/>
      <c r="G202" s="106"/>
      <c r="H202" s="106"/>
      <c r="I202" s="15"/>
    </row>
    <row r="203" spans="1:9" ht="63.75">
      <c r="A203" s="248"/>
      <c r="B203" s="240" t="s">
        <v>1185</v>
      </c>
      <c r="C203" s="258"/>
      <c r="D203" s="247"/>
      <c r="E203" s="105"/>
      <c r="F203" s="202"/>
      <c r="G203" s="106"/>
      <c r="H203" s="106"/>
      <c r="I203" s="15"/>
    </row>
    <row r="204" spans="1:9">
      <c r="A204" s="248"/>
      <c r="B204" s="236" t="s">
        <v>1186</v>
      </c>
      <c r="C204" s="258"/>
      <c r="D204" s="247"/>
      <c r="E204" s="105"/>
      <c r="F204" s="202"/>
      <c r="G204" s="106"/>
      <c r="H204" s="106"/>
      <c r="I204" s="15"/>
    </row>
    <row r="205" spans="1:9">
      <c r="A205" s="248"/>
      <c r="B205" s="240" t="s">
        <v>1187</v>
      </c>
      <c r="C205" s="258"/>
      <c r="D205" s="247"/>
      <c r="E205" s="105"/>
      <c r="F205" s="202"/>
      <c r="G205" s="106"/>
      <c r="H205" s="106"/>
      <c r="I205" s="15"/>
    </row>
    <row r="206" spans="1:9">
      <c r="A206" s="248"/>
      <c r="B206" s="932" t="s">
        <v>1133</v>
      </c>
      <c r="C206" s="245" t="s">
        <v>1069</v>
      </c>
      <c r="D206" s="202">
        <v>120</v>
      </c>
      <c r="E206" s="105"/>
      <c r="F206" s="202">
        <f>D206*E206</f>
        <v>0</v>
      </c>
      <c r="G206" s="106"/>
      <c r="H206" s="106"/>
      <c r="I206" s="15"/>
    </row>
    <row r="207" spans="1:9">
      <c r="A207" s="248"/>
      <c r="B207" s="932" t="s">
        <v>1188</v>
      </c>
      <c r="C207" s="245" t="s">
        <v>1069</v>
      </c>
      <c r="D207" s="202">
        <v>58</v>
      </c>
      <c r="E207" s="105"/>
      <c r="F207" s="202">
        <f>D207*E207</f>
        <v>0</v>
      </c>
      <c r="G207" s="106"/>
      <c r="H207" s="106"/>
      <c r="I207" s="15"/>
    </row>
    <row r="208" spans="1:9">
      <c r="A208" s="248"/>
      <c r="B208" s="250" t="s">
        <v>1189</v>
      </c>
      <c r="C208" s="245" t="s">
        <v>1066</v>
      </c>
      <c r="D208" s="202">
        <v>1900</v>
      </c>
      <c r="E208" s="105"/>
      <c r="F208" s="202">
        <f>D208*E208</f>
        <v>0</v>
      </c>
      <c r="G208" s="106"/>
      <c r="H208" s="106"/>
      <c r="I208" s="15"/>
    </row>
    <row r="209" spans="1:9">
      <c r="A209" s="248"/>
      <c r="B209" s="250"/>
      <c r="D209" s="247"/>
      <c r="E209" s="105"/>
      <c r="F209" s="202"/>
      <c r="G209" s="106"/>
      <c r="H209" s="106"/>
      <c r="I209" s="15"/>
    </row>
    <row r="210" spans="1:9" s="18" customFormat="1" ht="63.75">
      <c r="A210" s="248" t="s">
        <v>1190</v>
      </c>
      <c r="B210" s="232" t="s">
        <v>1191</v>
      </c>
      <c r="C210" s="238"/>
      <c r="D210" s="247"/>
      <c r="E210" s="105"/>
      <c r="F210" s="202"/>
      <c r="G210" s="106"/>
      <c r="H210" s="106"/>
      <c r="I210" s="12"/>
    </row>
    <row r="211" spans="1:9" s="18" customFormat="1">
      <c r="A211" s="248"/>
      <c r="B211" s="232" t="s">
        <v>1192</v>
      </c>
      <c r="C211" s="238"/>
      <c r="D211" s="247"/>
      <c r="E211" s="105"/>
      <c r="F211" s="202"/>
      <c r="G211" s="106"/>
      <c r="H211" s="106"/>
      <c r="I211" s="12"/>
    </row>
    <row r="212" spans="1:9" s="18" customFormat="1" ht="27.75" customHeight="1">
      <c r="A212" s="248"/>
      <c r="B212" s="232" t="s">
        <v>1184</v>
      </c>
      <c r="C212" s="238"/>
      <c r="D212" s="247"/>
      <c r="E212" s="105"/>
      <c r="F212" s="202"/>
      <c r="G212" s="106"/>
      <c r="H212" s="106"/>
      <c r="I212" s="12"/>
    </row>
    <row r="213" spans="1:9" s="18" customFormat="1" ht="63.75">
      <c r="A213" s="232"/>
      <c r="B213" s="240" t="s">
        <v>1185</v>
      </c>
      <c r="C213" s="238"/>
      <c r="D213" s="247"/>
      <c r="E213" s="105"/>
      <c r="F213" s="202"/>
      <c r="G213" s="106"/>
      <c r="H213" s="106"/>
      <c r="I213" s="12"/>
    </row>
    <row r="214" spans="1:9" s="18" customFormat="1">
      <c r="A214" s="248"/>
      <c r="B214" s="236" t="s">
        <v>1186</v>
      </c>
      <c r="C214" s="238"/>
      <c r="D214" s="247"/>
      <c r="E214" s="105"/>
      <c r="F214" s="202"/>
      <c r="G214" s="106"/>
      <c r="H214" s="106"/>
      <c r="I214" s="12"/>
    </row>
    <row r="215" spans="1:9" s="18" customFormat="1">
      <c r="A215" s="248"/>
      <c r="B215" s="240" t="s">
        <v>1187</v>
      </c>
      <c r="C215" s="238"/>
      <c r="D215" s="247"/>
      <c r="E215" s="105"/>
      <c r="F215" s="202"/>
      <c r="G215" s="106"/>
      <c r="H215" s="106"/>
      <c r="I215" s="12"/>
    </row>
    <row r="216" spans="1:9" s="18" customFormat="1">
      <c r="A216" s="248"/>
      <c r="B216" s="250" t="s">
        <v>1193</v>
      </c>
      <c r="C216" s="238"/>
      <c r="D216" s="247"/>
      <c r="E216" s="105"/>
      <c r="F216" s="202"/>
      <c r="G216" s="106"/>
      <c r="H216" s="106"/>
      <c r="I216" s="12"/>
    </row>
    <row r="217" spans="1:9" s="18" customFormat="1">
      <c r="A217" s="248"/>
      <c r="B217" s="250" t="s">
        <v>1133</v>
      </c>
      <c r="C217" s="245" t="s">
        <v>1069</v>
      </c>
      <c r="D217" s="202">
        <v>272</v>
      </c>
      <c r="E217" s="105"/>
      <c r="F217" s="202">
        <f>D217*E217</f>
        <v>0</v>
      </c>
      <c r="G217" s="106"/>
      <c r="H217" s="106"/>
      <c r="I217" s="12"/>
    </row>
    <row r="218" spans="1:9">
      <c r="A218" s="248"/>
      <c r="B218" s="250" t="s">
        <v>1194</v>
      </c>
      <c r="C218" s="245" t="s">
        <v>1066</v>
      </c>
      <c r="D218" s="202">
        <v>1825</v>
      </c>
      <c r="E218" s="105"/>
      <c r="F218" s="202">
        <f>D218*E218</f>
        <v>0</v>
      </c>
      <c r="G218" s="106"/>
      <c r="H218" s="106"/>
    </row>
    <row r="219" spans="1:9">
      <c r="A219" s="248"/>
      <c r="B219" s="250"/>
      <c r="D219" s="247"/>
      <c r="E219" s="105"/>
      <c r="F219" s="202"/>
      <c r="G219" s="106"/>
      <c r="H219" s="106"/>
      <c r="I219" s="15"/>
    </row>
    <row r="220" spans="1:9">
      <c r="A220" s="248"/>
      <c r="B220" s="250"/>
      <c r="D220" s="247"/>
      <c r="E220" s="105"/>
      <c r="F220" s="202"/>
      <c r="G220" s="106"/>
      <c r="H220" s="106"/>
      <c r="I220" s="15"/>
    </row>
    <row r="221" spans="1:9" ht="51">
      <c r="A221" s="248" t="s">
        <v>1195</v>
      </c>
      <c r="B221" s="232" t="s">
        <v>1196</v>
      </c>
      <c r="D221" s="247"/>
      <c r="E221" s="105"/>
      <c r="F221" s="202"/>
      <c r="G221" s="106"/>
      <c r="H221" s="106"/>
    </row>
    <row r="222" spans="1:9" ht="25.5">
      <c r="A222" s="248"/>
      <c r="B222" s="233" t="s">
        <v>1197</v>
      </c>
      <c r="D222" s="247"/>
      <c r="E222" s="105"/>
      <c r="F222" s="202"/>
      <c r="G222" s="106"/>
      <c r="H222" s="106"/>
    </row>
    <row r="223" spans="1:9" ht="27.75" customHeight="1">
      <c r="A223" s="248"/>
      <c r="B223" s="233" t="s">
        <v>1184</v>
      </c>
      <c r="D223" s="247"/>
      <c r="E223" s="105"/>
      <c r="F223" s="202"/>
      <c r="G223" s="106"/>
      <c r="H223" s="106"/>
    </row>
    <row r="224" spans="1:9" s="18" customFormat="1" ht="63.75">
      <c r="A224" s="232"/>
      <c r="B224" s="240" t="s">
        <v>1185</v>
      </c>
      <c r="C224" s="238"/>
      <c r="D224" s="247"/>
      <c r="E224" s="105"/>
      <c r="F224" s="202"/>
      <c r="G224" s="106"/>
      <c r="H224" s="106"/>
      <c r="I224" s="12"/>
    </row>
    <row r="225" spans="1:9">
      <c r="A225" s="248"/>
      <c r="B225" s="233" t="s">
        <v>1198</v>
      </c>
      <c r="D225" s="247"/>
      <c r="E225" s="105"/>
      <c r="F225" s="202"/>
      <c r="G225" s="106"/>
      <c r="H225" s="106"/>
    </row>
    <row r="226" spans="1:9">
      <c r="A226" s="248"/>
      <c r="B226" s="250" t="s">
        <v>1199</v>
      </c>
      <c r="D226" s="247"/>
      <c r="E226" s="105"/>
      <c r="F226" s="202"/>
      <c r="G226" s="106"/>
      <c r="H226" s="106"/>
    </row>
    <row r="227" spans="1:9" s="18" customFormat="1">
      <c r="A227" s="248"/>
      <c r="B227" s="250" t="s">
        <v>1133</v>
      </c>
      <c r="C227" s="245" t="s">
        <v>1069</v>
      </c>
      <c r="D227" s="202">
        <v>635</v>
      </c>
      <c r="E227" s="105"/>
      <c r="F227" s="202">
        <f>D227*E227</f>
        <v>0</v>
      </c>
      <c r="G227" s="106"/>
      <c r="H227" s="106"/>
      <c r="I227" s="12"/>
    </row>
    <row r="228" spans="1:9">
      <c r="A228" s="248"/>
      <c r="B228" s="250" t="s">
        <v>1200</v>
      </c>
      <c r="C228" s="245" t="s">
        <v>1066</v>
      </c>
      <c r="D228" s="202">
        <v>3310</v>
      </c>
      <c r="E228" s="105"/>
      <c r="F228" s="202">
        <f>D228*E228</f>
        <v>0</v>
      </c>
      <c r="G228" s="106"/>
      <c r="H228" s="106"/>
    </row>
    <row r="229" spans="1:9">
      <c r="A229" s="248"/>
      <c r="B229" s="250"/>
      <c r="C229" s="245"/>
      <c r="D229" s="247"/>
      <c r="E229" s="105"/>
      <c r="F229" s="202"/>
      <c r="G229" s="106"/>
      <c r="H229" s="106"/>
      <c r="I229" s="15"/>
    </row>
    <row r="230" spans="1:9" ht="51">
      <c r="A230" s="248" t="s">
        <v>1201</v>
      </c>
      <c r="B230" s="233" t="s">
        <v>1202</v>
      </c>
      <c r="D230" s="247"/>
      <c r="E230" s="105"/>
      <c r="F230" s="202"/>
      <c r="G230" s="106"/>
      <c r="H230" s="106"/>
    </row>
    <row r="231" spans="1:9" ht="25.5">
      <c r="A231" s="248"/>
      <c r="B231" s="233" t="s">
        <v>1203</v>
      </c>
      <c r="D231" s="247"/>
      <c r="E231" s="105"/>
      <c r="F231" s="202"/>
      <c r="G231" s="106"/>
      <c r="H231" s="106"/>
    </row>
    <row r="232" spans="1:9" ht="24.75" customHeight="1">
      <c r="A232" s="248"/>
      <c r="B232" s="232" t="s">
        <v>1184</v>
      </c>
      <c r="D232" s="247"/>
      <c r="E232" s="105"/>
      <c r="F232" s="202"/>
      <c r="G232" s="106"/>
      <c r="H232" s="106"/>
    </row>
    <row r="233" spans="1:9" s="18" customFormat="1" ht="63.75">
      <c r="A233" s="232"/>
      <c r="B233" s="240" t="s">
        <v>1185</v>
      </c>
      <c r="C233" s="238"/>
      <c r="D233" s="247"/>
      <c r="E233" s="105"/>
      <c r="F233" s="202"/>
      <c r="G233" s="106"/>
      <c r="H233" s="106"/>
      <c r="I233" s="12"/>
    </row>
    <row r="234" spans="1:9">
      <c r="A234" s="248"/>
      <c r="B234" s="233" t="s">
        <v>1198</v>
      </c>
      <c r="D234" s="247"/>
      <c r="E234" s="105"/>
      <c r="F234" s="202"/>
      <c r="G234" s="106"/>
      <c r="H234" s="106"/>
    </row>
    <row r="235" spans="1:9" s="18" customFormat="1">
      <c r="A235" s="248"/>
      <c r="B235" s="250" t="s">
        <v>1133</v>
      </c>
      <c r="C235" s="245" t="s">
        <v>1069</v>
      </c>
      <c r="D235" s="202">
        <v>13</v>
      </c>
      <c r="E235" s="105"/>
      <c r="F235" s="202">
        <f>D235*E235</f>
        <v>0</v>
      </c>
      <c r="G235" s="106"/>
      <c r="H235" s="106"/>
      <c r="I235" s="12"/>
    </row>
    <row r="236" spans="1:9" s="18" customFormat="1">
      <c r="A236" s="248"/>
      <c r="B236" s="250" t="s">
        <v>1194</v>
      </c>
      <c r="C236" s="245" t="s">
        <v>1066</v>
      </c>
      <c r="D236" s="202">
        <v>65</v>
      </c>
      <c r="E236" s="105"/>
      <c r="F236" s="202">
        <f>D236*E236</f>
        <v>0</v>
      </c>
      <c r="G236" s="106"/>
      <c r="H236" s="106"/>
      <c r="I236" s="12"/>
    </row>
    <row r="237" spans="1:9" ht="10.5" customHeight="1">
      <c r="A237" s="248"/>
      <c r="B237" s="250"/>
      <c r="C237" s="245"/>
      <c r="D237" s="247"/>
      <c r="E237" s="105"/>
      <c r="F237" s="202"/>
      <c r="G237" s="106"/>
      <c r="H237" s="106"/>
      <c r="I237" s="15"/>
    </row>
    <row r="238" spans="1:9" ht="25.5">
      <c r="A238" s="232" t="s">
        <v>1204</v>
      </c>
      <c r="B238" s="356" t="s">
        <v>1205</v>
      </c>
      <c r="C238" s="245"/>
      <c r="D238" s="249"/>
      <c r="E238" s="103"/>
      <c r="F238" s="210"/>
      <c r="G238" s="963"/>
      <c r="H238" s="963"/>
    </row>
    <row r="239" spans="1:9" ht="38.25">
      <c r="B239" s="356" t="s">
        <v>1206</v>
      </c>
      <c r="C239" s="245"/>
      <c r="D239" s="249"/>
      <c r="E239" s="103"/>
      <c r="F239" s="210"/>
      <c r="G239" s="963"/>
      <c r="H239" s="963"/>
    </row>
    <row r="240" spans="1:9" ht="26.25" customHeight="1">
      <c r="B240" s="233" t="s">
        <v>1184</v>
      </c>
      <c r="C240" s="245"/>
      <c r="D240" s="249"/>
      <c r="E240" s="103"/>
      <c r="F240" s="210"/>
      <c r="G240" s="963"/>
      <c r="H240" s="963"/>
    </row>
    <row r="241" spans="1:9">
      <c r="B241" s="233" t="s">
        <v>1198</v>
      </c>
      <c r="C241" s="245"/>
      <c r="D241" s="249"/>
      <c r="E241" s="103"/>
      <c r="F241" s="210"/>
      <c r="G241" s="963"/>
      <c r="H241" s="963"/>
    </row>
    <row r="242" spans="1:9">
      <c r="B242" s="964" t="s">
        <v>1207</v>
      </c>
      <c r="C242" s="245"/>
      <c r="D242" s="249"/>
      <c r="E242" s="103"/>
      <c r="F242" s="210"/>
      <c r="G242" s="963"/>
      <c r="H242" s="963"/>
    </row>
    <row r="243" spans="1:9">
      <c r="B243" s="250" t="s">
        <v>1133</v>
      </c>
      <c r="C243" s="245" t="s">
        <v>1069</v>
      </c>
      <c r="D243" s="210">
        <v>95</v>
      </c>
      <c r="E243" s="103"/>
      <c r="F243" s="202">
        <f>D243*E243</f>
        <v>0</v>
      </c>
      <c r="G243" s="963"/>
      <c r="H243" s="963"/>
    </row>
    <row r="244" spans="1:9">
      <c r="B244" s="250" t="s">
        <v>1208</v>
      </c>
      <c r="C244" s="245" t="s">
        <v>1066</v>
      </c>
      <c r="D244" s="210">
        <v>1020</v>
      </c>
      <c r="E244" s="103"/>
      <c r="F244" s="202">
        <f>D244*E244</f>
        <v>0</v>
      </c>
      <c r="G244" s="963"/>
      <c r="H244" s="963"/>
    </row>
    <row r="245" spans="1:9" s="965" customFormat="1">
      <c r="A245" s="232"/>
      <c r="B245" s="964"/>
      <c r="C245" s="245"/>
      <c r="D245" s="249"/>
      <c r="E245" s="103"/>
      <c r="F245" s="210"/>
      <c r="G245" s="963"/>
      <c r="H245" s="963"/>
      <c r="I245" s="15"/>
    </row>
    <row r="246" spans="1:9" s="965" customFormat="1">
      <c r="A246" s="232"/>
      <c r="B246" s="964"/>
      <c r="C246" s="245"/>
      <c r="D246" s="249"/>
      <c r="E246" s="103"/>
      <c r="F246" s="210"/>
      <c r="G246" s="963"/>
      <c r="H246" s="963"/>
      <c r="I246" s="15"/>
    </row>
    <row r="247" spans="1:9">
      <c r="A247" s="232" t="s">
        <v>1209</v>
      </c>
      <c r="B247" s="356" t="s">
        <v>1210</v>
      </c>
      <c r="C247" s="245"/>
      <c r="D247" s="966"/>
      <c r="E247" s="103"/>
      <c r="F247" s="210"/>
      <c r="G247" s="963"/>
      <c r="H247" s="963"/>
    </row>
    <row r="248" spans="1:9" ht="45" customHeight="1">
      <c r="B248" s="356" t="s">
        <v>1211</v>
      </c>
      <c r="C248" s="245"/>
      <c r="D248" s="966"/>
      <c r="E248" s="103"/>
      <c r="F248" s="210"/>
      <c r="G248" s="963"/>
      <c r="H248" s="963"/>
    </row>
    <row r="249" spans="1:9" ht="26.25" customHeight="1">
      <c r="B249" s="233" t="s">
        <v>1184</v>
      </c>
      <c r="C249" s="245"/>
      <c r="D249" s="966"/>
      <c r="E249" s="103"/>
      <c r="F249" s="210"/>
      <c r="G249" s="963"/>
      <c r="H249" s="963"/>
    </row>
    <row r="250" spans="1:9">
      <c r="B250" s="233" t="s">
        <v>1198</v>
      </c>
      <c r="C250" s="245"/>
      <c r="D250" s="966"/>
      <c r="E250" s="103"/>
      <c r="F250" s="210"/>
      <c r="G250" s="963"/>
      <c r="H250" s="963"/>
    </row>
    <row r="251" spans="1:9">
      <c r="B251" s="964" t="s">
        <v>1207</v>
      </c>
      <c r="C251" s="245"/>
      <c r="D251" s="966"/>
      <c r="E251" s="103"/>
      <c r="F251" s="210"/>
      <c r="G251" s="963"/>
      <c r="H251" s="963"/>
    </row>
    <row r="252" spans="1:9">
      <c r="B252" s="250" t="s">
        <v>1212</v>
      </c>
      <c r="C252" s="245" t="s">
        <v>1069</v>
      </c>
      <c r="D252" s="210">
        <v>135</v>
      </c>
      <c r="E252" s="103"/>
      <c r="F252" s="202">
        <f>D252*E252</f>
        <v>0</v>
      </c>
      <c r="G252" s="963"/>
      <c r="H252" s="963"/>
    </row>
    <row r="253" spans="1:9">
      <c r="B253" s="250" t="s">
        <v>1213</v>
      </c>
      <c r="C253" s="245" t="s">
        <v>1066</v>
      </c>
      <c r="D253" s="210">
        <v>1490</v>
      </c>
      <c r="E253" s="103"/>
      <c r="F253" s="202">
        <f>D253*E253</f>
        <v>0</v>
      </c>
      <c r="G253" s="963"/>
      <c r="H253" s="963"/>
    </row>
    <row r="254" spans="1:9" s="965" customFormat="1">
      <c r="A254" s="232"/>
      <c r="B254" s="964"/>
      <c r="C254" s="245"/>
      <c r="D254" s="249"/>
      <c r="E254" s="103"/>
      <c r="F254" s="210"/>
      <c r="G254" s="963"/>
      <c r="H254" s="963"/>
      <c r="I254" s="15"/>
    </row>
    <row r="255" spans="1:9" s="965" customFormat="1" ht="41.25" customHeight="1">
      <c r="A255" s="232" t="s">
        <v>1214</v>
      </c>
      <c r="B255" s="967" t="s">
        <v>1215</v>
      </c>
      <c r="C255" s="968"/>
      <c r="D255" s="969"/>
      <c r="E255" s="103"/>
      <c r="F255" s="210"/>
      <c r="G255" s="963"/>
      <c r="H255" s="963"/>
      <c r="I255" s="15"/>
    </row>
    <row r="256" spans="1:9" s="965" customFormat="1">
      <c r="A256" s="232"/>
      <c r="B256" s="932" t="s">
        <v>1216</v>
      </c>
      <c r="C256" s="968"/>
      <c r="D256" s="969"/>
      <c r="E256" s="103"/>
      <c r="F256" s="210"/>
      <c r="G256" s="963"/>
      <c r="H256" s="963"/>
      <c r="I256" s="15"/>
    </row>
    <row r="257" spans="1:9" s="965" customFormat="1">
      <c r="A257" s="232"/>
      <c r="B257" s="240" t="s">
        <v>1146</v>
      </c>
      <c r="C257" s="245" t="s">
        <v>1069</v>
      </c>
      <c r="D257" s="202">
        <v>133</v>
      </c>
      <c r="E257" s="103"/>
      <c r="F257" s="202">
        <f>D257*E257</f>
        <v>0</v>
      </c>
      <c r="G257" s="963"/>
      <c r="H257" s="963"/>
      <c r="I257" s="15"/>
    </row>
    <row r="258" spans="1:9" s="965" customFormat="1">
      <c r="A258" s="232"/>
      <c r="B258" s="964"/>
      <c r="C258" s="245"/>
      <c r="D258" s="249"/>
      <c r="E258" s="103"/>
      <c r="F258" s="210"/>
      <c r="G258" s="963"/>
      <c r="H258" s="963"/>
      <c r="I258" s="15"/>
    </row>
    <row r="259" spans="1:9" ht="38.25">
      <c r="A259" s="232" t="s">
        <v>1217</v>
      </c>
      <c r="B259" s="240" t="s">
        <v>1218</v>
      </c>
      <c r="C259" s="245"/>
      <c r="D259" s="247"/>
      <c r="E259" s="105"/>
      <c r="F259" s="202"/>
      <c r="G259" s="106"/>
      <c r="H259" s="106"/>
    </row>
    <row r="260" spans="1:9" ht="38.25">
      <c r="B260" s="232" t="s">
        <v>1219</v>
      </c>
      <c r="C260" s="245"/>
      <c r="D260" s="247"/>
      <c r="E260" s="105"/>
      <c r="F260" s="202"/>
      <c r="G260" s="106"/>
      <c r="H260" s="106"/>
    </row>
    <row r="261" spans="1:9" ht="38.25">
      <c r="B261" s="233" t="s">
        <v>1220</v>
      </c>
      <c r="C261" s="245"/>
      <c r="D261" s="247"/>
      <c r="E261" s="105"/>
      <c r="F261" s="202"/>
      <c r="G261" s="106"/>
      <c r="H261" s="106"/>
    </row>
    <row r="262" spans="1:9" ht="25.5">
      <c r="B262" s="233" t="s">
        <v>1184</v>
      </c>
      <c r="C262" s="245"/>
      <c r="D262" s="247"/>
      <c r="E262" s="105"/>
      <c r="F262" s="202"/>
      <c r="G262" s="106"/>
      <c r="H262" s="106"/>
    </row>
    <row r="263" spans="1:9">
      <c r="B263" s="236" t="s">
        <v>1186</v>
      </c>
      <c r="C263" s="258"/>
      <c r="D263" s="247"/>
      <c r="E263" s="105"/>
      <c r="F263" s="202"/>
      <c r="G263" s="106"/>
      <c r="H263" s="106"/>
    </row>
    <row r="264" spans="1:9">
      <c r="B264" s="240" t="s">
        <v>1187</v>
      </c>
      <c r="C264" s="970"/>
      <c r="D264" s="247"/>
      <c r="E264" s="105"/>
      <c r="F264" s="202"/>
      <c r="G264" s="106"/>
      <c r="H264" s="106"/>
    </row>
    <row r="265" spans="1:9">
      <c r="B265" s="932" t="s">
        <v>1136</v>
      </c>
      <c r="C265" s="245" t="s">
        <v>1069</v>
      </c>
      <c r="D265" s="202">
        <v>30</v>
      </c>
      <c r="E265" s="105"/>
      <c r="F265" s="202">
        <f>D265*E265</f>
        <v>0</v>
      </c>
      <c r="G265" s="106"/>
      <c r="H265" s="106"/>
    </row>
    <row r="266" spans="1:9">
      <c r="B266" s="250" t="s">
        <v>1213</v>
      </c>
      <c r="C266" s="245" t="s">
        <v>1066</v>
      </c>
      <c r="D266" s="202">
        <v>9</v>
      </c>
      <c r="E266" s="105"/>
      <c r="F266" s="202">
        <f>D266*E266</f>
        <v>0</v>
      </c>
      <c r="G266" s="106"/>
      <c r="H266" s="106"/>
    </row>
    <row r="267" spans="1:9">
      <c r="B267" s="250"/>
      <c r="C267" s="971"/>
      <c r="D267" s="247"/>
      <c r="E267" s="105"/>
      <c r="F267" s="202"/>
      <c r="G267" s="106"/>
      <c r="H267" s="106"/>
    </row>
    <row r="268" spans="1:9" ht="51">
      <c r="A268" s="240" t="s">
        <v>1221</v>
      </c>
      <c r="B268" s="356" t="s">
        <v>1222</v>
      </c>
      <c r="C268" s="235"/>
      <c r="D268" s="199"/>
      <c r="E268" s="100"/>
      <c r="F268" s="202"/>
      <c r="G268" s="106"/>
      <c r="H268" s="106"/>
    </row>
    <row r="269" spans="1:9" ht="25.5">
      <c r="A269" s="226"/>
      <c r="B269" s="236" t="s">
        <v>1223</v>
      </c>
      <c r="C269" s="952"/>
      <c r="D269" s="972"/>
      <c r="E269" s="100"/>
      <c r="F269" s="202"/>
      <c r="G269" s="106"/>
      <c r="H269" s="106"/>
    </row>
    <row r="270" spans="1:9" ht="25.5">
      <c r="A270" s="226"/>
      <c r="B270" s="236" t="s">
        <v>1224</v>
      </c>
      <c r="C270" s="952"/>
      <c r="D270" s="972"/>
      <c r="E270" s="100"/>
      <c r="F270" s="202"/>
      <c r="G270" s="106"/>
      <c r="H270" s="106"/>
    </row>
    <row r="271" spans="1:9" ht="25.5">
      <c r="A271" s="226"/>
      <c r="B271" s="236" t="s">
        <v>1225</v>
      </c>
      <c r="C271" s="228" t="s">
        <v>1226</v>
      </c>
      <c r="D271" s="200">
        <v>24</v>
      </c>
      <c r="E271" s="100"/>
      <c r="F271" s="202">
        <f>D271*E271</f>
        <v>0</v>
      </c>
      <c r="G271" s="106"/>
      <c r="H271" s="106"/>
    </row>
    <row r="272" spans="1:9">
      <c r="A272" s="226"/>
      <c r="B272" s="236"/>
      <c r="C272" s="228"/>
      <c r="D272" s="200"/>
      <c r="E272" s="100"/>
      <c r="F272" s="202"/>
      <c r="G272" s="106"/>
      <c r="H272" s="106"/>
    </row>
    <row r="273" spans="1:8">
      <c r="A273" s="226"/>
      <c r="B273" s="236"/>
      <c r="C273" s="228"/>
      <c r="D273" s="199"/>
      <c r="E273" s="100"/>
      <c r="F273" s="202"/>
      <c r="G273" s="106"/>
      <c r="H273" s="106"/>
    </row>
    <row r="274" spans="1:8">
      <c r="A274" s="226"/>
      <c r="B274" s="954" t="s">
        <v>1108</v>
      </c>
      <c r="C274" s="973"/>
      <c r="D274" s="974"/>
      <c r="E274" s="975"/>
      <c r="F274" s="976"/>
      <c r="G274" s="106"/>
      <c r="H274" s="106"/>
    </row>
    <row r="275" spans="1:8">
      <c r="A275" s="226"/>
      <c r="B275" s="236"/>
      <c r="C275" s="228"/>
      <c r="D275" s="199"/>
      <c r="E275" s="100"/>
      <c r="F275" s="202"/>
      <c r="G275" s="106"/>
      <c r="H275" s="106"/>
    </row>
    <row r="276" spans="1:8" ht="38.25">
      <c r="A276" s="240" t="s">
        <v>1227</v>
      </c>
      <c r="B276" s="240" t="s">
        <v>1228</v>
      </c>
      <c r="C276" s="977"/>
      <c r="D276" s="199"/>
      <c r="E276" s="100"/>
      <c r="F276" s="202"/>
      <c r="G276" s="106"/>
      <c r="H276" s="106"/>
    </row>
    <row r="277" spans="1:8">
      <c r="A277" s="226"/>
      <c r="B277" s="237" t="s">
        <v>1127</v>
      </c>
      <c r="C277" s="228" t="s">
        <v>1069</v>
      </c>
      <c r="D277" s="200">
        <v>10</v>
      </c>
      <c r="E277" s="100"/>
      <c r="F277" s="202">
        <f>D277*E277</f>
        <v>0</v>
      </c>
      <c r="G277" s="106"/>
      <c r="H277" s="106"/>
    </row>
    <row r="278" spans="1:8">
      <c r="A278" s="236"/>
      <c r="B278" s="234"/>
      <c r="C278" s="241"/>
      <c r="D278" s="199"/>
      <c r="E278" s="100"/>
      <c r="F278" s="202"/>
      <c r="G278" s="106"/>
      <c r="H278" s="106"/>
    </row>
    <row r="279" spans="1:8" ht="38.25">
      <c r="A279" s="240" t="s">
        <v>1229</v>
      </c>
      <c r="B279" s="233" t="s">
        <v>1230</v>
      </c>
      <c r="C279" s="242"/>
      <c r="D279" s="199"/>
      <c r="E279" s="100"/>
      <c r="F279" s="202"/>
      <c r="G279" s="106"/>
      <c r="H279" s="106"/>
    </row>
    <row r="280" spans="1:8">
      <c r="A280" s="240"/>
      <c r="B280" s="232" t="s">
        <v>1231</v>
      </c>
      <c r="C280" s="242"/>
      <c r="D280" s="199"/>
      <c r="E280" s="100"/>
      <c r="F280" s="202"/>
      <c r="G280" s="106"/>
      <c r="H280" s="106"/>
    </row>
    <row r="281" spans="1:8" ht="25.5">
      <c r="A281" s="240"/>
      <c r="B281" s="233" t="s">
        <v>1130</v>
      </c>
      <c r="C281" s="242"/>
      <c r="D281" s="199"/>
      <c r="E281" s="100"/>
      <c r="F281" s="202"/>
      <c r="G281" s="106"/>
      <c r="H281" s="106"/>
    </row>
    <row r="282" spans="1:8">
      <c r="A282" s="240"/>
      <c r="B282" s="236" t="s">
        <v>1186</v>
      </c>
      <c r="C282" s="242"/>
      <c r="D282" s="199"/>
      <c r="E282" s="100"/>
      <c r="F282" s="202"/>
      <c r="G282" s="106"/>
      <c r="H282" s="106"/>
    </row>
    <row r="283" spans="1:8">
      <c r="A283" s="226"/>
      <c r="B283" s="232" t="s">
        <v>1232</v>
      </c>
      <c r="C283" s="242"/>
      <c r="D283" s="200"/>
      <c r="E283" s="100"/>
      <c r="F283" s="202"/>
      <c r="G283" s="106"/>
      <c r="H283" s="106"/>
    </row>
    <row r="284" spans="1:8">
      <c r="A284" s="226"/>
      <c r="B284" s="932" t="s">
        <v>1136</v>
      </c>
      <c r="C284" s="238" t="s">
        <v>1069</v>
      </c>
      <c r="D284" s="200">
        <v>260</v>
      </c>
      <c r="E284" s="100"/>
      <c r="F284" s="202">
        <f>D284*E284</f>
        <v>0</v>
      </c>
      <c r="G284" s="106"/>
      <c r="H284" s="106"/>
    </row>
    <row r="285" spans="1:8">
      <c r="A285" s="226"/>
      <c r="B285" s="250" t="s">
        <v>1213</v>
      </c>
      <c r="C285" s="238" t="s">
        <v>1066</v>
      </c>
      <c r="D285" s="200">
        <v>1500</v>
      </c>
      <c r="E285" s="100"/>
      <c r="F285" s="202">
        <f>D285*E285</f>
        <v>0</v>
      </c>
      <c r="G285" s="106"/>
      <c r="H285" s="106"/>
    </row>
    <row r="286" spans="1:8">
      <c r="A286" s="236"/>
      <c r="B286" s="234"/>
      <c r="C286" s="241"/>
      <c r="D286" s="199"/>
      <c r="E286" s="100"/>
      <c r="F286" s="202"/>
      <c r="G286" s="106"/>
      <c r="H286" s="106"/>
    </row>
    <row r="287" spans="1:8" ht="38.25">
      <c r="A287" s="236" t="s">
        <v>1233</v>
      </c>
      <c r="B287" s="236" t="s">
        <v>1234</v>
      </c>
      <c r="C287" s="258"/>
      <c r="D287" s="199"/>
      <c r="E287" s="100"/>
      <c r="F287" s="202"/>
      <c r="G287" s="106"/>
      <c r="H287" s="106"/>
    </row>
    <row r="288" spans="1:8">
      <c r="A288" s="236"/>
      <c r="B288" s="236" t="s">
        <v>1235</v>
      </c>
      <c r="C288" s="258"/>
      <c r="D288" s="199"/>
      <c r="E288" s="100"/>
      <c r="F288" s="202"/>
      <c r="G288" s="106"/>
      <c r="H288" s="106"/>
    </row>
    <row r="289" spans="1:8" ht="25.5">
      <c r="A289" s="236"/>
      <c r="B289" s="232" t="s">
        <v>1184</v>
      </c>
      <c r="C289" s="258"/>
      <c r="D289" s="199"/>
      <c r="E289" s="100"/>
      <c r="F289" s="202"/>
      <c r="G289" s="106"/>
      <c r="H289" s="106"/>
    </row>
    <row r="290" spans="1:8">
      <c r="A290" s="236"/>
      <c r="B290" s="236" t="s">
        <v>1186</v>
      </c>
      <c r="C290" s="258"/>
      <c r="D290" s="200"/>
      <c r="E290" s="100"/>
      <c r="F290" s="202"/>
      <c r="G290" s="106"/>
      <c r="H290" s="106"/>
    </row>
    <row r="291" spans="1:8">
      <c r="A291" s="236"/>
      <c r="B291" s="240" t="s">
        <v>1187</v>
      </c>
      <c r="C291" s="258"/>
      <c r="D291" s="200"/>
      <c r="E291" s="100"/>
      <c r="F291" s="202"/>
      <c r="G291" s="106"/>
      <c r="H291" s="106"/>
    </row>
    <row r="292" spans="1:8">
      <c r="A292" s="236"/>
      <c r="B292" s="932" t="s">
        <v>1136</v>
      </c>
      <c r="C292" s="245" t="s">
        <v>1069</v>
      </c>
      <c r="D292" s="200">
        <v>380</v>
      </c>
      <c r="E292" s="100"/>
      <c r="F292" s="202">
        <f>D292*E292</f>
        <v>0</v>
      </c>
      <c r="G292" s="106"/>
      <c r="H292" s="106"/>
    </row>
    <row r="293" spans="1:8">
      <c r="A293" s="236"/>
      <c r="B293" s="250" t="s">
        <v>1213</v>
      </c>
      <c r="C293" s="245" t="s">
        <v>1066</v>
      </c>
      <c r="D293" s="200">
        <v>2500</v>
      </c>
      <c r="E293" s="100"/>
      <c r="F293" s="202">
        <f>D293*E293</f>
        <v>0</v>
      </c>
      <c r="G293" s="106"/>
      <c r="H293" s="106"/>
    </row>
    <row r="294" spans="1:8">
      <c r="A294" s="243"/>
      <c r="B294" s="244"/>
      <c r="C294" s="978"/>
      <c r="D294" s="200"/>
      <c r="E294" s="100"/>
      <c r="F294" s="202"/>
      <c r="G294" s="106"/>
      <c r="H294" s="106"/>
    </row>
    <row r="295" spans="1:8" ht="38.25">
      <c r="A295" s="236" t="s">
        <v>1236</v>
      </c>
      <c r="B295" s="232" t="s">
        <v>1237</v>
      </c>
      <c r="C295" s="978"/>
      <c r="D295" s="200"/>
      <c r="E295" s="100"/>
      <c r="F295" s="202"/>
      <c r="G295" s="106"/>
      <c r="H295" s="106"/>
    </row>
    <row r="296" spans="1:8">
      <c r="A296" s="243"/>
      <c r="B296" s="250" t="s">
        <v>1238</v>
      </c>
      <c r="C296" s="978"/>
      <c r="D296" s="200"/>
      <c r="E296" s="100"/>
      <c r="F296" s="202"/>
      <c r="G296" s="106"/>
      <c r="H296" s="106"/>
    </row>
    <row r="297" spans="1:8">
      <c r="A297" s="243"/>
      <c r="B297" s="240" t="s">
        <v>1187</v>
      </c>
      <c r="C297" s="978"/>
      <c r="D297" s="200"/>
      <c r="E297" s="100"/>
      <c r="F297" s="202"/>
      <c r="G297" s="106"/>
      <c r="H297" s="106"/>
    </row>
    <row r="298" spans="1:8">
      <c r="A298" s="243"/>
      <c r="B298" s="932" t="s">
        <v>1136</v>
      </c>
      <c r="C298" s="245" t="s">
        <v>1069</v>
      </c>
      <c r="D298" s="200">
        <v>129</v>
      </c>
      <c r="E298" s="100"/>
      <c r="F298" s="202">
        <f>D298*E298</f>
        <v>0</v>
      </c>
      <c r="G298" s="106"/>
      <c r="H298" s="106"/>
    </row>
    <row r="299" spans="1:8">
      <c r="A299" s="243"/>
      <c r="B299" s="250" t="s">
        <v>1213</v>
      </c>
      <c r="C299" s="245" t="s">
        <v>1066</v>
      </c>
      <c r="D299" s="200">
        <v>1005</v>
      </c>
      <c r="E299" s="100"/>
      <c r="F299" s="202">
        <f>D299*E299</f>
        <v>0</v>
      </c>
      <c r="G299" s="106"/>
      <c r="H299" s="106"/>
    </row>
    <row r="300" spans="1:8">
      <c r="A300" s="243"/>
      <c r="B300" s="979"/>
      <c r="C300" s="978"/>
      <c r="D300" s="200"/>
      <c r="E300" s="100"/>
      <c r="F300" s="202"/>
      <c r="G300" s="106"/>
      <c r="H300" s="106"/>
    </row>
    <row r="301" spans="1:8">
      <c r="A301" s="243"/>
      <c r="B301" s="979"/>
      <c r="C301" s="978"/>
      <c r="D301" s="200"/>
      <c r="E301" s="100"/>
      <c r="F301" s="202"/>
      <c r="G301" s="106"/>
      <c r="H301" s="106"/>
    </row>
    <row r="302" spans="1:8" ht="51">
      <c r="A302" s="248" t="s">
        <v>1239</v>
      </c>
      <c r="B302" s="233" t="s">
        <v>1240</v>
      </c>
      <c r="C302" s="258"/>
      <c r="D302" s="202"/>
      <c r="E302" s="100"/>
      <c r="F302" s="202"/>
      <c r="G302" s="106"/>
      <c r="H302" s="106"/>
    </row>
    <row r="303" spans="1:8">
      <c r="A303" s="248"/>
      <c r="B303" s="233" t="s">
        <v>1241</v>
      </c>
      <c r="C303" s="258"/>
      <c r="D303" s="247"/>
      <c r="E303" s="100"/>
      <c r="F303" s="202"/>
      <c r="G303" s="106"/>
      <c r="H303" s="106"/>
    </row>
    <row r="304" spans="1:8" ht="38.25">
      <c r="A304" s="248"/>
      <c r="B304" s="233" t="s">
        <v>1242</v>
      </c>
      <c r="C304" s="258"/>
      <c r="D304" s="202"/>
      <c r="E304" s="100"/>
      <c r="F304" s="202"/>
      <c r="G304" s="106"/>
      <c r="H304" s="106"/>
    </row>
    <row r="305" spans="1:8">
      <c r="A305" s="980"/>
      <c r="B305" s="248" t="s">
        <v>1243</v>
      </c>
      <c r="C305" s="258"/>
      <c r="D305" s="202"/>
      <c r="E305" s="100"/>
      <c r="F305" s="202"/>
      <c r="G305" s="106"/>
      <c r="H305" s="106"/>
    </row>
    <row r="306" spans="1:8" ht="25.5">
      <c r="A306" s="248"/>
      <c r="B306" s="232" t="s">
        <v>1184</v>
      </c>
      <c r="C306" s="258"/>
      <c r="D306" s="202"/>
      <c r="E306" s="100"/>
      <c r="F306" s="202"/>
      <c r="G306" s="106"/>
      <c r="H306" s="106"/>
    </row>
    <row r="307" spans="1:8">
      <c r="A307" s="248"/>
      <c r="B307" s="233" t="s">
        <v>1198</v>
      </c>
      <c r="C307" s="258"/>
      <c r="D307" s="202"/>
      <c r="E307" s="100"/>
      <c r="F307" s="202"/>
      <c r="G307" s="106"/>
      <c r="H307" s="106"/>
    </row>
    <row r="308" spans="1:8">
      <c r="A308" s="248"/>
      <c r="B308" s="932" t="s">
        <v>1136</v>
      </c>
      <c r="C308" s="245" t="s">
        <v>1069</v>
      </c>
      <c r="D308" s="202">
        <v>132</v>
      </c>
      <c r="E308" s="100"/>
      <c r="F308" s="202">
        <f>D308*E308</f>
        <v>0</v>
      </c>
      <c r="G308" s="106"/>
      <c r="H308" s="106"/>
    </row>
    <row r="309" spans="1:8">
      <c r="A309" s="243"/>
      <c r="B309" s="250" t="s">
        <v>1200</v>
      </c>
      <c r="C309" s="245" t="s">
        <v>1066</v>
      </c>
      <c r="D309" s="200">
        <v>305</v>
      </c>
      <c r="E309" s="100"/>
      <c r="F309" s="202">
        <f>D309*E309</f>
        <v>0</v>
      </c>
      <c r="G309" s="106"/>
      <c r="H309" s="106"/>
    </row>
    <row r="310" spans="1:8">
      <c r="A310" s="243"/>
      <c r="B310" s="250"/>
      <c r="C310" s="245"/>
      <c r="D310" s="200"/>
      <c r="E310" s="100"/>
      <c r="F310" s="202"/>
      <c r="G310" s="106"/>
      <c r="H310" s="106"/>
    </row>
    <row r="311" spans="1:8" ht="51">
      <c r="A311" s="248" t="s">
        <v>1244</v>
      </c>
      <c r="B311" s="233" t="s">
        <v>1245</v>
      </c>
      <c r="C311" s="258"/>
      <c r="D311" s="202"/>
      <c r="E311" s="100"/>
      <c r="F311" s="202"/>
      <c r="G311" s="106"/>
      <c r="H311" s="106"/>
    </row>
    <row r="312" spans="1:8">
      <c r="A312" s="248"/>
      <c r="B312" s="233" t="s">
        <v>1246</v>
      </c>
      <c r="C312" s="258"/>
      <c r="D312" s="247"/>
      <c r="E312" s="100"/>
      <c r="F312" s="202"/>
      <c r="G312" s="106"/>
      <c r="H312" s="106"/>
    </row>
    <row r="313" spans="1:8" ht="38.25">
      <c r="A313" s="248"/>
      <c r="B313" s="233" t="s">
        <v>1247</v>
      </c>
      <c r="C313" s="258"/>
      <c r="D313" s="247"/>
      <c r="E313" s="100"/>
      <c r="F313" s="202"/>
      <c r="G313" s="106"/>
      <c r="H313" s="106"/>
    </row>
    <row r="314" spans="1:8" ht="25.5">
      <c r="A314" s="248"/>
      <c r="B314" s="232" t="s">
        <v>1184</v>
      </c>
      <c r="C314" s="258"/>
      <c r="D314" s="247"/>
      <c r="E314" s="100"/>
      <c r="F314" s="202"/>
      <c r="G314" s="106"/>
      <c r="H314" s="106"/>
    </row>
    <row r="315" spans="1:8">
      <c r="A315" s="248"/>
      <c r="B315" s="233" t="s">
        <v>1198</v>
      </c>
      <c r="C315" s="258"/>
      <c r="D315" s="202"/>
      <c r="E315" s="100"/>
      <c r="F315" s="202"/>
      <c r="G315" s="106"/>
      <c r="H315" s="106"/>
    </row>
    <row r="316" spans="1:8">
      <c r="A316" s="248"/>
      <c r="B316" s="932" t="s">
        <v>1136</v>
      </c>
      <c r="C316" s="245" t="s">
        <v>1069</v>
      </c>
      <c r="D316" s="202">
        <v>150</v>
      </c>
      <c r="E316" s="100"/>
      <c r="F316" s="202">
        <f>D316*E316</f>
        <v>0</v>
      </c>
      <c r="G316" s="106"/>
      <c r="H316" s="106"/>
    </row>
    <row r="317" spans="1:8">
      <c r="A317" s="243"/>
      <c r="B317" s="250" t="s">
        <v>1200</v>
      </c>
      <c r="C317" s="245" t="s">
        <v>1066</v>
      </c>
      <c r="D317" s="200">
        <v>390</v>
      </c>
      <c r="E317" s="100"/>
      <c r="F317" s="202">
        <f>D317*E317</f>
        <v>0</v>
      </c>
      <c r="G317" s="106"/>
      <c r="H317" s="106"/>
    </row>
    <row r="318" spans="1:8">
      <c r="A318" s="243"/>
      <c r="B318" s="250"/>
      <c r="C318" s="245"/>
      <c r="D318" s="200"/>
      <c r="E318" s="100"/>
      <c r="F318" s="202"/>
      <c r="G318" s="106"/>
      <c r="H318" s="106"/>
    </row>
    <row r="319" spans="1:8" ht="51">
      <c r="A319" s="248" t="s">
        <v>1248</v>
      </c>
      <c r="B319" s="233" t="s">
        <v>1249</v>
      </c>
      <c r="C319" s="258"/>
      <c r="D319" s="202"/>
      <c r="E319" s="100"/>
      <c r="F319" s="202"/>
      <c r="G319" s="106"/>
      <c r="H319" s="106"/>
    </row>
    <row r="320" spans="1:8" ht="25.5">
      <c r="A320" s="248"/>
      <c r="B320" s="233" t="s">
        <v>1250</v>
      </c>
      <c r="C320" s="258"/>
      <c r="D320" s="202"/>
      <c r="E320" s="100"/>
      <c r="F320" s="202"/>
      <c r="G320" s="106"/>
      <c r="H320" s="106"/>
    </row>
    <row r="321" spans="1:11" ht="25.5">
      <c r="A321" s="248"/>
      <c r="B321" s="232" t="s">
        <v>1184</v>
      </c>
      <c r="C321" s="258"/>
      <c r="D321" s="202"/>
      <c r="E321" s="100"/>
      <c r="F321" s="202"/>
      <c r="G321" s="106"/>
      <c r="H321" s="106"/>
    </row>
    <row r="322" spans="1:11">
      <c r="A322" s="248"/>
      <c r="B322" s="233" t="s">
        <v>1251</v>
      </c>
      <c r="C322" s="258"/>
      <c r="D322" s="202"/>
      <c r="E322" s="100"/>
      <c r="F322" s="202"/>
      <c r="G322" s="106"/>
      <c r="H322" s="106"/>
    </row>
    <row r="323" spans="1:11">
      <c r="A323" s="248"/>
      <c r="B323" s="250" t="s">
        <v>1133</v>
      </c>
      <c r="C323" s="245" t="s">
        <v>1069</v>
      </c>
      <c r="D323" s="202">
        <v>81</v>
      </c>
      <c r="E323" s="100"/>
      <c r="F323" s="202">
        <f>D323*E323</f>
        <v>0</v>
      </c>
      <c r="G323" s="106"/>
      <c r="H323" s="106"/>
    </row>
    <row r="324" spans="1:11">
      <c r="A324" s="243"/>
      <c r="B324" s="250"/>
      <c r="C324" s="245"/>
      <c r="D324" s="200"/>
      <c r="E324" s="100"/>
      <c r="F324" s="202"/>
      <c r="G324" s="106"/>
      <c r="H324" s="106"/>
    </row>
    <row r="325" spans="1:11">
      <c r="A325" s="243"/>
      <c r="B325" s="250"/>
      <c r="C325" s="245"/>
      <c r="D325" s="200"/>
      <c r="E325" s="100"/>
      <c r="F325" s="202"/>
      <c r="G325" s="106"/>
      <c r="H325" s="106"/>
    </row>
    <row r="326" spans="1:11" ht="38.25">
      <c r="A326" s="248" t="s">
        <v>1252</v>
      </c>
      <c r="B326" s="233" t="s">
        <v>1253</v>
      </c>
      <c r="C326" s="258"/>
      <c r="D326" s="202"/>
      <c r="E326" s="100"/>
      <c r="F326" s="202"/>
      <c r="G326" s="106"/>
      <c r="H326" s="106"/>
    </row>
    <row r="327" spans="1:11" ht="25.5">
      <c r="A327" s="248"/>
      <c r="B327" s="233" t="s">
        <v>1250</v>
      </c>
      <c r="C327" s="258"/>
      <c r="D327" s="202"/>
      <c r="E327" s="100"/>
      <c r="F327" s="202"/>
      <c r="G327" s="106"/>
      <c r="H327" s="106"/>
    </row>
    <row r="328" spans="1:11" ht="25.5">
      <c r="A328" s="248"/>
      <c r="B328" s="232" t="s">
        <v>1184</v>
      </c>
      <c r="C328" s="258"/>
      <c r="D328" s="202"/>
      <c r="E328" s="100"/>
      <c r="F328" s="202"/>
      <c r="G328" s="106"/>
      <c r="H328" s="106"/>
    </row>
    <row r="329" spans="1:11">
      <c r="A329" s="248"/>
      <c r="B329" s="233" t="s">
        <v>1251</v>
      </c>
      <c r="C329" s="258"/>
      <c r="D329" s="202"/>
      <c r="E329" s="100"/>
      <c r="F329" s="202"/>
      <c r="G329" s="106"/>
      <c r="H329" s="106"/>
    </row>
    <row r="330" spans="1:11">
      <c r="A330" s="248"/>
      <c r="B330" s="250" t="s">
        <v>1254</v>
      </c>
      <c r="C330" s="245" t="s">
        <v>1069</v>
      </c>
      <c r="D330" s="202">
        <v>46</v>
      </c>
      <c r="E330" s="100"/>
      <c r="F330" s="202">
        <f>D330*E330</f>
        <v>0</v>
      </c>
      <c r="G330" s="106"/>
      <c r="H330" s="106"/>
    </row>
    <row r="331" spans="1:11">
      <c r="A331" s="243"/>
      <c r="B331" s="250"/>
      <c r="C331" s="245"/>
      <c r="D331" s="199"/>
      <c r="E331" s="100"/>
      <c r="F331" s="202"/>
      <c r="G331" s="106"/>
      <c r="H331" s="106"/>
    </row>
    <row r="332" spans="1:11" s="983" customFormat="1">
      <c r="A332" s="222" t="s">
        <v>1121</v>
      </c>
      <c r="B332" s="223" t="s">
        <v>1255</v>
      </c>
      <c r="C332" s="224"/>
      <c r="D332" s="225"/>
      <c r="E332" s="99"/>
      <c r="F332" s="943">
        <f>SUM(F107:F331)</f>
        <v>0</v>
      </c>
      <c r="G332" s="981"/>
      <c r="H332" s="981"/>
      <c r="I332" s="9"/>
      <c r="J332" s="982"/>
      <c r="K332" s="982"/>
    </row>
    <row r="333" spans="1:11" s="983" customFormat="1">
      <c r="A333" s="226"/>
      <c r="B333" s="227"/>
      <c r="C333" s="228"/>
      <c r="D333" s="199"/>
      <c r="E333" s="100"/>
      <c r="F333" s="984"/>
      <c r="G333" s="946"/>
      <c r="H333" s="946"/>
      <c r="I333" s="9"/>
      <c r="J333" s="982"/>
      <c r="K333" s="982"/>
    </row>
    <row r="334" spans="1:11" s="983" customFormat="1">
      <c r="A334" s="226"/>
      <c r="B334" s="227"/>
      <c r="C334" s="228"/>
      <c r="D334" s="199"/>
      <c r="E334" s="100"/>
      <c r="F334" s="984"/>
      <c r="G334" s="946"/>
      <c r="H334" s="946"/>
      <c r="I334" s="9"/>
      <c r="J334" s="982"/>
      <c r="K334" s="982"/>
    </row>
    <row r="335" spans="1:11" s="983" customFormat="1">
      <c r="A335" s="226"/>
      <c r="B335" s="227"/>
      <c r="C335" s="228"/>
      <c r="D335" s="199"/>
      <c r="E335" s="100"/>
      <c r="F335" s="984"/>
      <c r="G335" s="946"/>
      <c r="H335" s="946"/>
      <c r="I335" s="9"/>
      <c r="J335" s="982"/>
      <c r="K335" s="982"/>
    </row>
    <row r="336" spans="1:11" s="983" customFormat="1">
      <c r="A336" s="226"/>
      <c r="B336" s="227"/>
      <c r="C336" s="228"/>
      <c r="D336" s="199"/>
      <c r="E336" s="100"/>
      <c r="F336" s="200"/>
      <c r="G336" s="946"/>
      <c r="H336" s="946"/>
      <c r="I336" s="9"/>
      <c r="J336" s="982"/>
      <c r="K336" s="982"/>
    </row>
    <row r="337" spans="1:11" s="986" customFormat="1">
      <c r="A337" s="222" t="s">
        <v>1256</v>
      </c>
      <c r="B337" s="931" t="s">
        <v>1257</v>
      </c>
      <c r="C337" s="238"/>
      <c r="D337" s="247"/>
      <c r="E337" s="105"/>
      <c r="F337" s="202"/>
      <c r="G337" s="106"/>
      <c r="H337" s="106"/>
      <c r="I337" s="6"/>
      <c r="J337" s="985"/>
      <c r="K337" s="985"/>
    </row>
    <row r="338" spans="1:11" s="18" customFormat="1">
      <c r="A338" s="226"/>
      <c r="B338" s="227"/>
      <c r="C338" s="238"/>
      <c r="D338" s="247"/>
      <c r="E338" s="105"/>
      <c r="F338" s="202"/>
      <c r="G338" s="106"/>
      <c r="H338" s="106"/>
      <c r="I338" s="6"/>
      <c r="J338" s="945"/>
      <c r="K338" s="945"/>
    </row>
    <row r="339" spans="1:11" ht="25.5">
      <c r="A339" s="240" t="s">
        <v>1058</v>
      </c>
      <c r="B339" s="236" t="s">
        <v>1258</v>
      </c>
      <c r="D339" s="247"/>
      <c r="E339" s="105"/>
      <c r="F339" s="202"/>
      <c r="G339" s="106"/>
      <c r="H339" s="106"/>
      <c r="I339" s="6"/>
      <c r="J339" s="947"/>
      <c r="K339" s="947"/>
    </row>
    <row r="340" spans="1:11" ht="25.5">
      <c r="A340" s="226"/>
      <c r="B340" s="250" t="s">
        <v>1259</v>
      </c>
      <c r="D340" s="247"/>
      <c r="E340" s="105"/>
      <c r="F340" s="202"/>
      <c r="G340" s="106"/>
      <c r="H340" s="106"/>
      <c r="I340" s="6"/>
      <c r="J340" s="947"/>
      <c r="K340" s="947"/>
    </row>
    <row r="341" spans="1:11" ht="33" customHeight="1">
      <c r="A341" s="226"/>
      <c r="B341" s="232" t="s">
        <v>1260</v>
      </c>
      <c r="D341" s="247"/>
      <c r="E341" s="105"/>
      <c r="F341" s="202"/>
      <c r="G341" s="106"/>
      <c r="H341" s="106"/>
      <c r="I341" s="6"/>
      <c r="J341" s="947"/>
      <c r="K341" s="947"/>
    </row>
    <row r="342" spans="1:11" ht="30.75" customHeight="1">
      <c r="A342" s="226"/>
      <c r="B342" s="250" t="s">
        <v>1261</v>
      </c>
      <c r="D342" s="247"/>
      <c r="E342" s="105"/>
      <c r="F342" s="202"/>
      <c r="G342" s="106"/>
      <c r="H342" s="106"/>
      <c r="I342" s="6"/>
      <c r="J342" s="947"/>
      <c r="K342" s="947"/>
    </row>
    <row r="343" spans="1:11">
      <c r="A343" s="226"/>
      <c r="B343" s="250" t="s">
        <v>1262</v>
      </c>
      <c r="D343" s="247"/>
      <c r="E343" s="105"/>
      <c r="F343" s="202"/>
      <c r="G343" s="106"/>
      <c r="H343" s="106"/>
      <c r="I343" s="6"/>
      <c r="J343" s="947"/>
      <c r="K343" s="947"/>
    </row>
    <row r="344" spans="1:11" ht="38.25">
      <c r="A344" s="226"/>
      <c r="B344" s="240" t="s">
        <v>1263</v>
      </c>
      <c r="D344" s="247"/>
      <c r="E344" s="105"/>
      <c r="F344" s="202"/>
      <c r="G344" s="106"/>
      <c r="H344" s="106"/>
      <c r="I344" s="6"/>
      <c r="J344" s="947"/>
      <c r="K344" s="947"/>
    </row>
    <row r="345" spans="1:11">
      <c r="A345" s="226"/>
      <c r="B345" s="237"/>
      <c r="D345" s="202"/>
      <c r="E345" s="105"/>
      <c r="F345" s="202"/>
      <c r="G345" s="106"/>
      <c r="H345" s="106"/>
      <c r="I345" s="6"/>
      <c r="J345" s="947"/>
      <c r="K345" s="947"/>
    </row>
    <row r="346" spans="1:11">
      <c r="A346" s="226"/>
      <c r="B346" s="237" t="s">
        <v>1264</v>
      </c>
      <c r="C346" s="238" t="s">
        <v>1265</v>
      </c>
      <c r="D346" s="202">
        <v>180635</v>
      </c>
      <c r="E346" s="105"/>
      <c r="F346" s="202">
        <f>D346*E346</f>
        <v>0</v>
      </c>
      <c r="G346" s="106"/>
      <c r="H346" s="106"/>
      <c r="I346" s="6"/>
      <c r="J346" s="947"/>
      <c r="K346" s="947"/>
    </row>
    <row r="347" spans="1:11">
      <c r="A347" s="226"/>
      <c r="B347" s="237" t="s">
        <v>1266</v>
      </c>
      <c r="C347" s="238" t="s">
        <v>1265</v>
      </c>
      <c r="D347" s="202">
        <v>77415</v>
      </c>
      <c r="E347" s="105"/>
      <c r="F347" s="202">
        <f>D347*E347</f>
        <v>0</v>
      </c>
      <c r="G347" s="106"/>
      <c r="H347" s="106"/>
      <c r="I347" s="6"/>
      <c r="J347" s="947"/>
      <c r="K347" s="947"/>
    </row>
    <row r="348" spans="1:11">
      <c r="A348" s="226"/>
      <c r="B348" s="237"/>
      <c r="D348" s="247"/>
      <c r="E348" s="105"/>
      <c r="F348" s="202"/>
      <c r="G348" s="106"/>
      <c r="H348" s="106"/>
      <c r="I348" s="6"/>
      <c r="J348" s="947"/>
      <c r="K348" s="947"/>
    </row>
    <row r="349" spans="1:11">
      <c r="A349" s="222" t="s">
        <v>1256</v>
      </c>
      <c r="B349" s="223" t="s">
        <v>1267</v>
      </c>
      <c r="C349" s="224"/>
      <c r="D349" s="225"/>
      <c r="E349" s="99"/>
      <c r="F349" s="943">
        <f>SUM(F346:F348)</f>
        <v>0</v>
      </c>
      <c r="G349" s="981"/>
      <c r="H349" s="981"/>
      <c r="I349" s="9"/>
      <c r="J349" s="947"/>
      <c r="K349" s="947"/>
    </row>
    <row r="350" spans="1:11">
      <c r="A350" s="226"/>
      <c r="B350" s="227"/>
      <c r="C350" s="228"/>
      <c r="D350" s="199"/>
      <c r="E350" s="100"/>
      <c r="F350" s="200"/>
      <c r="G350" s="946"/>
      <c r="H350" s="946"/>
      <c r="I350" s="948"/>
      <c r="J350" s="947"/>
      <c r="K350" s="947"/>
    </row>
    <row r="351" spans="1:11">
      <c r="A351" s="226"/>
      <c r="B351" s="227"/>
      <c r="C351" s="228"/>
      <c r="D351" s="199"/>
      <c r="E351" s="100"/>
      <c r="F351" s="200"/>
      <c r="G351" s="946"/>
      <c r="H351" s="946"/>
      <c r="I351" s="948"/>
      <c r="J351" s="947"/>
      <c r="K351" s="947"/>
    </row>
    <row r="352" spans="1:11">
      <c r="A352" s="226"/>
      <c r="B352" s="227"/>
      <c r="C352" s="228"/>
      <c r="D352" s="199"/>
      <c r="E352" s="100"/>
      <c r="F352" s="200"/>
      <c r="G352" s="946"/>
      <c r="H352" s="946"/>
      <c r="I352" s="948"/>
      <c r="J352" s="947"/>
      <c r="K352" s="947"/>
    </row>
    <row r="353" spans="1:13">
      <c r="A353" s="226"/>
      <c r="B353" s="227"/>
      <c r="C353" s="228"/>
      <c r="D353" s="199"/>
      <c r="E353" s="100"/>
      <c r="F353" s="200"/>
      <c r="G353" s="946"/>
      <c r="H353" s="946"/>
      <c r="I353" s="948"/>
      <c r="J353" s="947"/>
      <c r="K353" s="947"/>
    </row>
    <row r="354" spans="1:13" s="990" customFormat="1" ht="12.4" customHeight="1">
      <c r="A354" s="222" t="s">
        <v>1268</v>
      </c>
      <c r="B354" s="931" t="s">
        <v>1269</v>
      </c>
      <c r="C354" s="238"/>
      <c r="D354" s="247"/>
      <c r="E354" s="105"/>
      <c r="F354" s="202"/>
      <c r="G354" s="106"/>
      <c r="H354" s="106"/>
      <c r="I354" s="6"/>
      <c r="J354" s="987"/>
      <c r="K354" s="988"/>
      <c r="L354" s="989"/>
      <c r="M354" s="989"/>
    </row>
    <row r="355" spans="1:13" s="994" customFormat="1" ht="12.4" customHeight="1">
      <c r="A355" s="276"/>
      <c r="B355" s="277"/>
      <c r="C355" s="238"/>
      <c r="D355" s="247"/>
      <c r="E355" s="105"/>
      <c r="F355" s="202"/>
      <c r="G355" s="106"/>
      <c r="H355" s="106"/>
      <c r="I355" s="948"/>
      <c r="J355" s="991"/>
      <c r="K355" s="992"/>
      <c r="L355" s="993"/>
      <c r="M355" s="993"/>
    </row>
    <row r="356" spans="1:13" ht="38.25">
      <c r="A356" s="232" t="s">
        <v>1058</v>
      </c>
      <c r="B356" s="232" t="s">
        <v>1270</v>
      </c>
      <c r="D356" s="247"/>
      <c r="E356" s="105"/>
      <c r="F356" s="202"/>
      <c r="G356" s="106"/>
      <c r="H356" s="106"/>
      <c r="I356" s="6"/>
      <c r="J356" s="947"/>
      <c r="K356" s="947"/>
    </row>
    <row r="357" spans="1:13">
      <c r="B357" s="232" t="s">
        <v>1271</v>
      </c>
      <c r="D357" s="247"/>
      <c r="E357" s="105"/>
      <c r="F357" s="202"/>
      <c r="G357" s="106"/>
      <c r="H357" s="106"/>
      <c r="I357" s="6"/>
      <c r="J357" s="947"/>
      <c r="K357" s="947"/>
    </row>
    <row r="358" spans="1:13" ht="25.5">
      <c r="B358" s="232" t="s">
        <v>1272</v>
      </c>
      <c r="D358" s="247"/>
      <c r="E358" s="105"/>
      <c r="F358" s="202"/>
      <c r="G358" s="106"/>
      <c r="H358" s="106"/>
      <c r="I358" s="6"/>
      <c r="J358" s="947"/>
      <c r="K358" s="947"/>
    </row>
    <row r="359" spans="1:13">
      <c r="B359" s="232" t="s">
        <v>1273</v>
      </c>
      <c r="D359" s="247"/>
      <c r="E359" s="105"/>
      <c r="F359" s="202"/>
      <c r="G359" s="106"/>
      <c r="H359" s="106"/>
      <c r="I359" s="6"/>
      <c r="J359" s="947"/>
      <c r="K359" s="947"/>
    </row>
    <row r="360" spans="1:13" ht="25.5">
      <c r="B360" s="232" t="s">
        <v>1274</v>
      </c>
      <c r="D360" s="247"/>
      <c r="E360" s="105"/>
      <c r="F360" s="202"/>
      <c r="G360" s="106"/>
      <c r="H360" s="106"/>
      <c r="I360" s="6"/>
      <c r="J360" s="947"/>
      <c r="K360" s="947"/>
    </row>
    <row r="361" spans="1:13" ht="38.25">
      <c r="B361" s="233" t="s">
        <v>1275</v>
      </c>
      <c r="D361" s="247"/>
      <c r="E361" s="105"/>
      <c r="F361" s="202"/>
      <c r="G361" s="106"/>
      <c r="H361" s="106"/>
      <c r="I361" s="6"/>
      <c r="J361" s="947"/>
      <c r="K361" s="947"/>
    </row>
    <row r="362" spans="1:13" s="18" customFormat="1">
      <c r="A362" s="955"/>
      <c r="B362" s="232" t="s">
        <v>1276</v>
      </c>
      <c r="C362" s="258"/>
      <c r="D362" s="247"/>
      <c r="E362" s="107"/>
      <c r="F362" s="929"/>
      <c r="G362" s="113"/>
      <c r="H362" s="113"/>
      <c r="I362" s="15"/>
    </row>
    <row r="363" spans="1:13" s="18" customFormat="1">
      <c r="A363" s="955"/>
      <c r="B363" s="250" t="s">
        <v>1277</v>
      </c>
      <c r="C363" s="952"/>
      <c r="D363" s="247"/>
      <c r="E363" s="107"/>
      <c r="F363" s="929"/>
      <c r="G363" s="113"/>
      <c r="H363" s="113"/>
      <c r="I363" s="15"/>
    </row>
    <row r="364" spans="1:13">
      <c r="B364" s="250" t="s">
        <v>1278</v>
      </c>
      <c r="C364" s="238" t="s">
        <v>1069</v>
      </c>
      <c r="D364" s="202">
        <v>515</v>
      </c>
      <c r="E364" s="105"/>
      <c r="F364" s="202">
        <f>D364*E364</f>
        <v>0</v>
      </c>
      <c r="G364" s="106"/>
      <c r="H364" s="106"/>
    </row>
    <row r="365" spans="1:13" s="994" customFormat="1" ht="12.4" customHeight="1">
      <c r="A365" s="276"/>
      <c r="B365" s="250" t="s">
        <v>1279</v>
      </c>
      <c r="C365" s="238" t="s">
        <v>1069</v>
      </c>
      <c r="D365" s="202">
        <v>168</v>
      </c>
      <c r="E365" s="105"/>
      <c r="F365" s="202">
        <f>D365*E365</f>
        <v>0</v>
      </c>
      <c r="G365" s="106"/>
      <c r="H365" s="106"/>
      <c r="I365" s="948"/>
      <c r="J365" s="991"/>
      <c r="K365" s="992"/>
      <c r="L365" s="993"/>
      <c r="M365" s="993"/>
    </row>
    <row r="366" spans="1:13" s="994" customFormat="1" ht="12.4" customHeight="1">
      <c r="A366" s="276"/>
      <c r="B366" s="277"/>
      <c r="C366" s="238"/>
      <c r="D366" s="247"/>
      <c r="E366" s="105"/>
      <c r="F366" s="202"/>
      <c r="G366" s="106"/>
      <c r="H366" s="106"/>
      <c r="I366" s="948"/>
      <c r="J366" s="991"/>
      <c r="K366" s="992"/>
      <c r="L366" s="993"/>
      <c r="M366" s="993"/>
    </row>
    <row r="367" spans="1:13" s="18" customFormat="1" ht="25.5">
      <c r="A367" s="232" t="s">
        <v>1067</v>
      </c>
      <c r="B367" s="233" t="s">
        <v>1280</v>
      </c>
      <c r="C367" s="233"/>
      <c r="D367" s="260"/>
      <c r="E367" s="951"/>
      <c r="F367" s="202"/>
      <c r="G367" s="106"/>
      <c r="H367" s="106"/>
      <c r="I367" s="15"/>
    </row>
    <row r="368" spans="1:13" s="18" customFormat="1" ht="38.25">
      <c r="A368" s="232"/>
      <c r="B368" s="232" t="s">
        <v>1281</v>
      </c>
      <c r="C368" s="238"/>
      <c r="D368" s="247"/>
      <c r="E368" s="105"/>
      <c r="F368" s="202"/>
      <c r="G368" s="106"/>
      <c r="H368" s="106"/>
      <c r="I368" s="15"/>
    </row>
    <row r="369" spans="1:9" s="18" customFormat="1" ht="25.5">
      <c r="A369" s="232"/>
      <c r="B369" s="232" t="s">
        <v>1282</v>
      </c>
      <c r="C369" s="238"/>
      <c r="D369" s="247"/>
      <c r="E369" s="105"/>
      <c r="F369" s="202"/>
      <c r="G369" s="106"/>
      <c r="H369" s="106"/>
      <c r="I369" s="15"/>
    </row>
    <row r="370" spans="1:9" s="18" customFormat="1" ht="38.25">
      <c r="A370" s="232"/>
      <c r="B370" s="248" t="s">
        <v>1283</v>
      </c>
      <c r="C370" s="238"/>
      <c r="D370" s="247"/>
      <c r="E370" s="105"/>
      <c r="F370" s="202"/>
      <c r="G370" s="106"/>
      <c r="H370" s="106"/>
      <c r="I370" s="15"/>
    </row>
    <row r="371" spans="1:9" s="18" customFormat="1" ht="51" customHeight="1">
      <c r="A371" s="232"/>
      <c r="B371" s="248" t="s">
        <v>1284</v>
      </c>
      <c r="C371" s="952"/>
      <c r="D371" s="972"/>
      <c r="E371" s="102"/>
      <c r="F371" s="202"/>
      <c r="G371" s="106"/>
      <c r="H371" s="106"/>
      <c r="I371" s="15"/>
    </row>
    <row r="372" spans="1:9" s="18" customFormat="1">
      <c r="A372" s="232"/>
      <c r="B372" s="248" t="s">
        <v>1285</v>
      </c>
      <c r="C372" s="952"/>
      <c r="D372" s="972"/>
      <c r="E372" s="102"/>
      <c r="F372" s="202"/>
      <c r="G372" s="106"/>
      <c r="H372" s="106"/>
      <c r="I372" s="15"/>
    </row>
    <row r="373" spans="1:9" s="18" customFormat="1">
      <c r="A373" s="232"/>
      <c r="B373" s="248" t="s">
        <v>1286</v>
      </c>
      <c r="C373" s="245" t="s">
        <v>1066</v>
      </c>
      <c r="D373" s="210">
        <v>5241</v>
      </c>
      <c r="E373" s="102"/>
      <c r="F373" s="202">
        <f>D373*E373</f>
        <v>0</v>
      </c>
      <c r="G373" s="106"/>
      <c r="H373" s="106"/>
      <c r="I373" s="15"/>
    </row>
    <row r="374" spans="1:9">
      <c r="B374" s="250"/>
      <c r="D374" s="247"/>
      <c r="E374" s="105"/>
      <c r="F374" s="202"/>
      <c r="G374" s="106"/>
      <c r="H374" s="106"/>
    </row>
    <row r="375" spans="1:9" s="18" customFormat="1" ht="63.75">
      <c r="A375" s="232" t="s">
        <v>1092</v>
      </c>
      <c r="B375" s="233" t="s">
        <v>1287</v>
      </c>
      <c r="C375" s="238"/>
      <c r="D375" s="247"/>
      <c r="E375" s="105"/>
      <c r="F375" s="202"/>
      <c r="G375" s="106"/>
      <c r="H375" s="106"/>
      <c r="I375" s="15"/>
    </row>
    <row r="376" spans="1:9" s="18" customFormat="1">
      <c r="A376" s="232"/>
      <c r="B376" s="233" t="s">
        <v>1288</v>
      </c>
      <c r="C376" s="238"/>
      <c r="D376" s="247"/>
      <c r="E376" s="105"/>
      <c r="F376" s="202"/>
      <c r="G376" s="106"/>
      <c r="H376" s="106"/>
      <c r="I376" s="15"/>
    </row>
    <row r="377" spans="1:9" s="11" customFormat="1">
      <c r="A377" s="232"/>
      <c r="B377" s="232" t="s">
        <v>1289</v>
      </c>
      <c r="C377" s="246" t="s">
        <v>1066</v>
      </c>
      <c r="D377" s="210">
        <v>1100</v>
      </c>
      <c r="E377" s="103"/>
      <c r="F377" s="202">
        <f>D377*E377</f>
        <v>0</v>
      </c>
      <c r="G377" s="104"/>
      <c r="H377" s="104"/>
    </row>
    <row r="378" spans="1:9" s="11" customFormat="1">
      <c r="A378" s="232"/>
      <c r="B378" s="232"/>
      <c r="C378" s="246"/>
      <c r="D378" s="210"/>
      <c r="E378" s="103"/>
      <c r="F378" s="202"/>
      <c r="G378" s="104"/>
      <c r="H378" s="104"/>
    </row>
    <row r="379" spans="1:9" s="18" customFormat="1" ht="21.75" customHeight="1">
      <c r="A379" s="232"/>
      <c r="B379" s="250"/>
      <c r="C379" s="238"/>
      <c r="D379" s="247"/>
      <c r="E379" s="105"/>
      <c r="F379" s="202"/>
      <c r="G379" s="106"/>
      <c r="H379" s="106"/>
      <c r="I379" s="15"/>
    </row>
    <row r="380" spans="1:9" s="18" customFormat="1" ht="25.5">
      <c r="A380" s="232" t="s">
        <v>1099</v>
      </c>
      <c r="B380" s="251" t="s">
        <v>1290</v>
      </c>
      <c r="C380" s="238"/>
      <c r="D380" s="247"/>
      <c r="E380" s="995"/>
      <c r="F380" s="996"/>
      <c r="G380" s="113"/>
      <c r="H380" s="997"/>
    </row>
    <row r="381" spans="1:9" s="18" customFormat="1" ht="25.5">
      <c r="A381" s="998"/>
      <c r="B381" s="251" t="s">
        <v>1291</v>
      </c>
      <c r="C381" s="238"/>
      <c r="D381" s="247"/>
      <c r="E381" s="105"/>
      <c r="F381" s="996"/>
      <c r="G381" s="113"/>
      <c r="H381" s="997"/>
    </row>
    <row r="382" spans="1:9" s="18" customFormat="1">
      <c r="A382" s="998"/>
      <c r="B382" s="999" t="s">
        <v>1292</v>
      </c>
      <c r="C382" s="245" t="s">
        <v>7</v>
      </c>
      <c r="D382" s="202">
        <v>270</v>
      </c>
      <c r="E382" s="105"/>
      <c r="F382" s="202">
        <f>D382*E382</f>
        <v>0</v>
      </c>
      <c r="G382" s="113"/>
      <c r="H382" s="997"/>
    </row>
    <row r="383" spans="1:9" s="18" customFormat="1">
      <c r="A383" s="998"/>
      <c r="B383" s="999" t="s">
        <v>1293</v>
      </c>
      <c r="C383" s="245" t="s">
        <v>1294</v>
      </c>
      <c r="D383" s="202">
        <v>77</v>
      </c>
      <c r="E383" s="105"/>
      <c r="F383" s="202">
        <f>D383*E383</f>
        <v>0</v>
      </c>
      <c r="G383" s="113"/>
      <c r="H383" s="997"/>
    </row>
    <row r="384" spans="1:9" s="18" customFormat="1">
      <c r="A384" s="998"/>
      <c r="B384" s="999"/>
      <c r="C384" s="245"/>
      <c r="D384" s="247"/>
      <c r="E384" s="995"/>
      <c r="F384" s="996"/>
      <c r="G384" s="113"/>
      <c r="H384" s="997"/>
    </row>
    <row r="385" spans="1:8" s="13" customFormat="1" ht="60.75" customHeight="1">
      <c r="A385" s="232">
        <v>5</v>
      </c>
      <c r="B385" s="232" t="s">
        <v>1295</v>
      </c>
      <c r="C385" s="238"/>
      <c r="D385" s="247"/>
      <c r="E385" s="105"/>
      <c r="F385" s="201"/>
      <c r="G385" s="104"/>
      <c r="H385" s="104"/>
    </row>
    <row r="386" spans="1:8" s="13" customFormat="1" ht="36.75" customHeight="1">
      <c r="A386" s="232"/>
      <c r="B386" s="232" t="s">
        <v>1296</v>
      </c>
      <c r="C386" s="238"/>
      <c r="D386" s="247"/>
      <c r="E386" s="105"/>
      <c r="F386" s="201"/>
      <c r="G386" s="104"/>
      <c r="H386" s="104"/>
    </row>
    <row r="387" spans="1:8" s="13" customFormat="1" ht="94.5" customHeight="1">
      <c r="A387" s="232"/>
      <c r="B387" s="248" t="s">
        <v>1297</v>
      </c>
      <c r="C387" s="238"/>
      <c r="D387" s="247"/>
      <c r="E387" s="105"/>
      <c r="F387" s="201"/>
      <c r="G387" s="104"/>
      <c r="H387" s="104"/>
    </row>
    <row r="388" spans="1:8" s="13" customFormat="1" ht="51">
      <c r="A388" s="232"/>
      <c r="B388" s="232" t="s">
        <v>1298</v>
      </c>
      <c r="C388" s="238"/>
      <c r="D388" s="247"/>
      <c r="E388" s="105"/>
      <c r="F388" s="201"/>
      <c r="G388" s="104"/>
      <c r="H388" s="104"/>
    </row>
    <row r="389" spans="1:8" s="13" customFormat="1" ht="25.5">
      <c r="A389" s="232"/>
      <c r="B389" s="232" t="s">
        <v>1299</v>
      </c>
      <c r="C389" s="238"/>
      <c r="D389" s="247"/>
      <c r="E389" s="105"/>
      <c r="F389" s="201"/>
      <c r="G389" s="104"/>
      <c r="H389" s="104"/>
    </row>
    <row r="390" spans="1:8" s="11" customFormat="1">
      <c r="A390" s="232"/>
      <c r="B390" s="232" t="s">
        <v>1300</v>
      </c>
      <c r="C390" s="238" t="s">
        <v>7</v>
      </c>
      <c r="D390" s="202">
        <v>1</v>
      </c>
      <c r="E390" s="105"/>
      <c r="F390" s="202">
        <f>D390*E390</f>
        <v>0</v>
      </c>
      <c r="G390" s="104"/>
      <c r="H390" s="104"/>
    </row>
    <row r="391" spans="1:8" s="13" customFormat="1">
      <c r="A391" s="232"/>
      <c r="B391" s="232"/>
      <c r="C391" s="238"/>
      <c r="D391" s="247"/>
      <c r="E391" s="105"/>
      <c r="F391" s="201"/>
      <c r="G391" s="104"/>
      <c r="H391" s="104"/>
    </row>
    <row r="392" spans="1:8" s="13" customFormat="1">
      <c r="A392" s="232"/>
      <c r="B392" s="232"/>
      <c r="C392" s="238"/>
      <c r="D392" s="247"/>
      <c r="E392" s="105"/>
      <c r="F392" s="201"/>
      <c r="G392" s="104"/>
      <c r="H392" s="104"/>
    </row>
    <row r="393" spans="1:8" ht="25.5">
      <c r="A393" s="232" t="s">
        <v>1140</v>
      </c>
      <c r="B393" s="232" t="s">
        <v>1301</v>
      </c>
      <c r="D393" s="249"/>
      <c r="E393" s="103"/>
      <c r="F393" s="210"/>
      <c r="G393" s="963"/>
      <c r="H393" s="963"/>
    </row>
    <row r="394" spans="1:8" ht="25.5">
      <c r="B394" s="233" t="s">
        <v>1302</v>
      </c>
      <c r="D394" s="249"/>
      <c r="E394" s="103"/>
      <c r="F394" s="210"/>
      <c r="G394" s="963"/>
      <c r="H394" s="963"/>
    </row>
    <row r="395" spans="1:8" ht="25.5">
      <c r="B395" s="233" t="s">
        <v>1303</v>
      </c>
      <c r="C395" s="233"/>
      <c r="D395" s="260"/>
      <c r="E395" s="951"/>
      <c r="F395" s="210"/>
      <c r="G395" s="963"/>
      <c r="H395" s="963"/>
    </row>
    <row r="396" spans="1:8" ht="31.5" customHeight="1">
      <c r="B396" s="233" t="s">
        <v>1304</v>
      </c>
      <c r="C396" s="246"/>
      <c r="D396" s="249"/>
      <c r="E396" s="103"/>
      <c r="F396" s="210"/>
      <c r="G396" s="963"/>
      <c r="H396" s="963"/>
    </row>
    <row r="397" spans="1:8" ht="25.5">
      <c r="B397" s="1000" t="s">
        <v>1305</v>
      </c>
      <c r="C397" s="233"/>
      <c r="D397" s="260"/>
      <c r="E397" s="951"/>
      <c r="F397" s="210"/>
      <c r="G397" s="963"/>
      <c r="H397" s="963"/>
    </row>
    <row r="398" spans="1:8" ht="57" customHeight="1">
      <c r="B398" s="1000" t="s">
        <v>1306</v>
      </c>
      <c r="C398" s="233"/>
      <c r="D398" s="260"/>
      <c r="E398" s="951"/>
      <c r="F398" s="210"/>
      <c r="G398" s="963"/>
      <c r="H398" s="963"/>
    </row>
    <row r="399" spans="1:8" ht="30" customHeight="1">
      <c r="B399" s="1001" t="s">
        <v>1299</v>
      </c>
      <c r="C399" s="233"/>
      <c r="D399" s="260"/>
      <c r="E399" s="951"/>
      <c r="F399" s="210"/>
      <c r="G399" s="963"/>
      <c r="H399" s="963"/>
    </row>
    <row r="400" spans="1:8" ht="30.75" customHeight="1">
      <c r="B400" s="1001" t="s">
        <v>1307</v>
      </c>
      <c r="C400" s="246" t="s">
        <v>1066</v>
      </c>
      <c r="D400" s="210">
        <v>5</v>
      </c>
      <c r="E400" s="103"/>
      <c r="F400" s="202">
        <f>D400*E400</f>
        <v>0</v>
      </c>
      <c r="G400" s="963"/>
      <c r="H400" s="963"/>
    </row>
    <row r="401" spans="1:8">
      <c r="B401" s="1001"/>
      <c r="C401" s="246"/>
      <c r="D401" s="210"/>
      <c r="E401" s="103"/>
      <c r="F401" s="210"/>
      <c r="G401" s="963"/>
      <c r="H401" s="963"/>
    </row>
    <row r="402" spans="1:8">
      <c r="A402" s="232" t="s">
        <v>1113</v>
      </c>
      <c r="B402" s="250" t="s">
        <v>1308</v>
      </c>
      <c r="C402" s="238" t="s">
        <v>1309</v>
      </c>
      <c r="D402" s="202">
        <v>2000</v>
      </c>
      <c r="E402" s="105"/>
      <c r="F402" s="202">
        <f>D402*E402</f>
        <v>0</v>
      </c>
      <c r="G402" s="106"/>
      <c r="H402" s="106"/>
    </row>
    <row r="403" spans="1:8" s="13" customFormat="1">
      <c r="A403" s="232"/>
      <c r="B403" s="232"/>
      <c r="C403" s="238"/>
      <c r="D403" s="247"/>
      <c r="E403" s="105"/>
      <c r="F403" s="201"/>
      <c r="G403" s="104"/>
      <c r="H403" s="104"/>
    </row>
    <row r="404" spans="1:8" s="18" customFormat="1" ht="63.75">
      <c r="A404" s="232" t="s">
        <v>1118</v>
      </c>
      <c r="B404" s="232" t="s">
        <v>1310</v>
      </c>
      <c r="C404" s="238"/>
      <c r="D404" s="247"/>
      <c r="E404" s="995"/>
      <c r="F404" s="996"/>
      <c r="G404" s="113"/>
      <c r="H404" s="997"/>
    </row>
    <row r="405" spans="1:8" s="18" customFormat="1">
      <c r="A405" s="998"/>
      <c r="B405" s="232" t="s">
        <v>1311</v>
      </c>
      <c r="C405" s="238"/>
      <c r="D405" s="247"/>
      <c r="E405" s="995"/>
      <c r="F405" s="996"/>
      <c r="G405" s="113"/>
      <c r="H405" s="997"/>
    </row>
    <row r="406" spans="1:8" s="18" customFormat="1">
      <c r="A406" s="998"/>
      <c r="B406" s="232" t="s">
        <v>1312</v>
      </c>
      <c r="C406" s="238" t="s">
        <v>7</v>
      </c>
      <c r="D406" s="202">
        <v>200</v>
      </c>
      <c r="E406" s="105"/>
      <c r="F406" s="202">
        <f>D406*E406</f>
        <v>0</v>
      </c>
      <c r="G406" s="113"/>
      <c r="H406" s="997"/>
    </row>
    <row r="407" spans="1:8" s="18" customFormat="1">
      <c r="A407" s="998"/>
      <c r="B407" s="232"/>
      <c r="C407" s="238"/>
      <c r="D407" s="247"/>
      <c r="E407" s="995"/>
      <c r="F407" s="996"/>
      <c r="G407" s="113"/>
      <c r="H407" s="997"/>
    </row>
    <row r="408" spans="1:8" s="11" customFormat="1" ht="15" customHeight="1">
      <c r="A408" s="232" t="s">
        <v>1150</v>
      </c>
      <c r="B408" s="232" t="s">
        <v>1313</v>
      </c>
      <c r="C408" s="245"/>
      <c r="D408" s="249"/>
      <c r="E408" s="103"/>
      <c r="F408" s="201"/>
      <c r="G408" s="104"/>
      <c r="H408" s="104"/>
    </row>
    <row r="409" spans="1:8" s="13" customFormat="1" ht="25.5">
      <c r="A409" s="232"/>
      <c r="B409" s="232" t="s">
        <v>1314</v>
      </c>
      <c r="C409" s="245"/>
      <c r="D409" s="249"/>
      <c r="E409" s="103"/>
      <c r="F409" s="201"/>
      <c r="G409" s="104"/>
      <c r="H409" s="104"/>
    </row>
    <row r="410" spans="1:8" s="13" customFormat="1" ht="25.5">
      <c r="A410" s="232"/>
      <c r="B410" s="250" t="s">
        <v>1315</v>
      </c>
      <c r="C410" s="245"/>
      <c r="D410" s="249"/>
      <c r="E410" s="103"/>
      <c r="F410" s="201"/>
      <c r="G410" s="104"/>
      <c r="H410" s="104"/>
    </row>
    <row r="411" spans="1:8" s="13" customFormat="1">
      <c r="A411" s="232"/>
      <c r="B411" s="251" t="s">
        <v>1316</v>
      </c>
      <c r="C411" s="245"/>
      <c r="D411" s="249"/>
      <c r="E411" s="103"/>
      <c r="F411" s="201"/>
      <c r="G411" s="104"/>
      <c r="H411" s="104"/>
    </row>
    <row r="412" spans="1:8" s="13" customFormat="1">
      <c r="A412" s="232"/>
      <c r="B412" s="251" t="s">
        <v>1317</v>
      </c>
      <c r="C412" s="245"/>
      <c r="D412" s="249"/>
      <c r="E412" s="103"/>
      <c r="F412" s="201"/>
      <c r="G412" s="104"/>
      <c r="H412" s="104"/>
    </row>
    <row r="413" spans="1:8" s="13" customFormat="1" ht="51">
      <c r="A413" s="232"/>
      <c r="B413" s="250" t="s">
        <v>1318</v>
      </c>
      <c r="C413" s="245"/>
      <c r="D413" s="249"/>
      <c r="E413" s="103"/>
      <c r="F413" s="201"/>
      <c r="G413" s="104"/>
      <c r="H413" s="104"/>
    </row>
    <row r="414" spans="1:8" s="13" customFormat="1">
      <c r="A414" s="232"/>
      <c r="B414" s="251" t="s">
        <v>1319</v>
      </c>
      <c r="C414" s="246" t="s">
        <v>1066</v>
      </c>
      <c r="D414" s="210">
        <v>3350</v>
      </c>
      <c r="E414" s="103"/>
      <c r="F414" s="202">
        <f>D414*E414</f>
        <v>0</v>
      </c>
      <c r="G414" s="104"/>
      <c r="H414" s="104"/>
    </row>
    <row r="415" spans="1:8" s="13" customFormat="1" ht="15" customHeight="1">
      <c r="A415" s="232"/>
      <c r="B415" s="232"/>
      <c r="C415" s="245"/>
      <c r="D415" s="249"/>
      <c r="E415" s="103"/>
      <c r="F415" s="201"/>
      <c r="G415" s="104"/>
      <c r="H415" s="104"/>
    </row>
    <row r="416" spans="1:8" s="1002" customFormat="1" ht="38.25">
      <c r="A416" s="232" t="s">
        <v>1153</v>
      </c>
      <c r="B416" s="232" t="s">
        <v>1320</v>
      </c>
      <c r="C416" s="246" t="s">
        <v>1309</v>
      </c>
      <c r="D416" s="210">
        <v>2000</v>
      </c>
      <c r="E416" s="103"/>
      <c r="F416" s="202">
        <f>D416*E416</f>
        <v>0</v>
      </c>
      <c r="G416" s="104"/>
      <c r="H416" s="104"/>
    </row>
    <row r="417" spans="1:9" s="1002" customFormat="1">
      <c r="A417" s="232"/>
      <c r="B417" s="232"/>
      <c r="C417" s="246"/>
      <c r="D417" s="210"/>
      <c r="E417" s="103"/>
      <c r="F417" s="201"/>
      <c r="G417" s="104"/>
      <c r="H417" s="104"/>
    </row>
    <row r="418" spans="1:9" s="1002" customFormat="1" ht="38.25">
      <c r="A418" s="232" t="s">
        <v>1156</v>
      </c>
      <c r="B418" s="232" t="s">
        <v>1321</v>
      </c>
      <c r="C418" s="246" t="s">
        <v>1309</v>
      </c>
      <c r="D418" s="210">
        <v>80</v>
      </c>
      <c r="E418" s="103"/>
      <c r="F418" s="202">
        <f>D418*E418</f>
        <v>0</v>
      </c>
      <c r="G418" s="104"/>
      <c r="H418" s="104"/>
    </row>
    <row r="419" spans="1:9" s="1003" customFormat="1">
      <c r="A419" s="232"/>
      <c r="B419" s="232"/>
      <c r="C419" s="246"/>
      <c r="D419" s="210"/>
      <c r="E419" s="103"/>
      <c r="F419" s="201"/>
      <c r="G419" s="104"/>
      <c r="H419" s="104"/>
    </row>
    <row r="420" spans="1:9" s="1002" customFormat="1" ht="38.25">
      <c r="A420" s="232" t="s">
        <v>1158</v>
      </c>
      <c r="B420" s="232" t="s">
        <v>1322</v>
      </c>
      <c r="C420" s="1004"/>
      <c r="D420" s="201"/>
      <c r="E420" s="1005"/>
      <c r="F420" s="201"/>
      <c r="G420" s="104"/>
      <c r="H420" s="104"/>
    </row>
    <row r="421" spans="1:9" s="1002" customFormat="1" ht="13.5" customHeight="1">
      <c r="A421" s="232"/>
      <c r="B421" s="232" t="s">
        <v>1323</v>
      </c>
      <c r="C421" s="246" t="s">
        <v>1309</v>
      </c>
      <c r="D421" s="210">
        <v>2000</v>
      </c>
      <c r="E421" s="103"/>
      <c r="F421" s="202">
        <f>D421*E421</f>
        <v>0</v>
      </c>
      <c r="G421" s="104"/>
      <c r="H421" s="104"/>
    </row>
    <row r="422" spans="1:9" s="1002" customFormat="1">
      <c r="A422" s="232"/>
      <c r="B422" s="232" t="s">
        <v>1324</v>
      </c>
      <c r="C422" s="246" t="s">
        <v>1309</v>
      </c>
      <c r="D422" s="210">
        <v>80</v>
      </c>
      <c r="E422" s="103"/>
      <c r="F422" s="202">
        <f>D422*E422</f>
        <v>0</v>
      </c>
      <c r="G422" s="104"/>
      <c r="H422" s="104"/>
    </row>
    <row r="423" spans="1:9" s="1002" customFormat="1">
      <c r="A423" s="232"/>
      <c r="B423" s="232"/>
      <c r="C423" s="246"/>
      <c r="D423" s="249"/>
      <c r="E423" s="103"/>
      <c r="F423" s="201"/>
      <c r="G423" s="104"/>
      <c r="H423" s="104"/>
    </row>
    <row r="424" spans="1:9" s="1009" customFormat="1" ht="69" customHeight="1">
      <c r="A424" s="232" t="s">
        <v>1160</v>
      </c>
      <c r="B424" s="1006" t="s">
        <v>1325</v>
      </c>
      <c r="C424" s="246"/>
      <c r="D424" s="249"/>
      <c r="E424" s="1007"/>
      <c r="F424" s="201"/>
      <c r="G424" s="104"/>
      <c r="H424" s="1008"/>
      <c r="I424" s="18"/>
    </row>
    <row r="425" spans="1:9" s="1009" customFormat="1" ht="25.5">
      <c r="A425" s="232"/>
      <c r="B425" s="1006" t="s">
        <v>1326</v>
      </c>
      <c r="C425" s="246" t="s">
        <v>7</v>
      </c>
      <c r="D425" s="210">
        <v>10</v>
      </c>
      <c r="E425" s="103"/>
      <c r="F425" s="202">
        <f>D425*E425</f>
        <v>0</v>
      </c>
      <c r="G425" s="104"/>
      <c r="H425" s="1008"/>
      <c r="I425" s="18"/>
    </row>
    <row r="426" spans="1:9" s="1009" customFormat="1">
      <c r="A426" s="232"/>
      <c r="B426" s="232"/>
      <c r="C426" s="246"/>
      <c r="D426" s="210"/>
      <c r="E426" s="103"/>
      <c r="F426" s="201"/>
      <c r="G426" s="104"/>
      <c r="H426" s="1008"/>
      <c r="I426" s="18"/>
    </row>
    <row r="427" spans="1:9" s="1009" customFormat="1" ht="68.25" customHeight="1">
      <c r="A427" s="232" t="s">
        <v>1163</v>
      </c>
      <c r="B427" s="1010" t="s">
        <v>1327</v>
      </c>
      <c r="C427" s="246"/>
      <c r="D427" s="210"/>
      <c r="E427" s="103"/>
      <c r="F427" s="201"/>
      <c r="G427" s="104"/>
      <c r="H427" s="1008"/>
      <c r="I427" s="18"/>
    </row>
    <row r="428" spans="1:9" s="1009" customFormat="1" ht="25.5">
      <c r="A428" s="232"/>
      <c r="B428" s="1006" t="s">
        <v>1326</v>
      </c>
      <c r="C428" s="246" t="s">
        <v>7</v>
      </c>
      <c r="D428" s="210">
        <v>10</v>
      </c>
      <c r="E428" s="103"/>
      <c r="F428" s="202">
        <f>D428*E428</f>
        <v>0</v>
      </c>
      <c r="G428" s="104"/>
      <c r="H428" s="1008"/>
      <c r="I428" s="18"/>
    </row>
    <row r="429" spans="1:9" s="1002" customFormat="1">
      <c r="A429" s="232"/>
      <c r="B429" s="232"/>
      <c r="C429" s="246"/>
      <c r="D429" s="249"/>
      <c r="E429" s="103"/>
      <c r="F429" s="201"/>
      <c r="G429" s="104"/>
      <c r="H429" s="104"/>
    </row>
    <row r="430" spans="1:9" s="1002" customFormat="1" ht="32.25" customHeight="1">
      <c r="A430" s="232" t="s">
        <v>1171</v>
      </c>
      <c r="B430" s="232" t="s">
        <v>1328</v>
      </c>
      <c r="C430" s="246"/>
      <c r="D430" s="249"/>
      <c r="E430" s="103"/>
      <c r="F430" s="201"/>
      <c r="G430" s="104"/>
      <c r="H430" s="104"/>
    </row>
    <row r="431" spans="1:9" s="1002" customFormat="1">
      <c r="A431" s="232"/>
      <c r="B431" s="232" t="s">
        <v>1329</v>
      </c>
      <c r="C431" s="246" t="s">
        <v>96</v>
      </c>
      <c r="D431" s="210">
        <v>1</v>
      </c>
      <c r="E431" s="103"/>
      <c r="F431" s="202">
        <f>D431*E431</f>
        <v>0</v>
      </c>
      <c r="G431" s="104"/>
      <c r="H431" s="104"/>
    </row>
    <row r="432" spans="1:9" s="1002" customFormat="1">
      <c r="A432" s="232"/>
      <c r="B432" s="232"/>
      <c r="C432" s="246"/>
      <c r="D432" s="249"/>
      <c r="E432" s="103"/>
      <c r="F432" s="201"/>
      <c r="G432" s="104"/>
      <c r="H432" s="104"/>
    </row>
    <row r="433" spans="1:11" s="1002" customFormat="1" ht="29.25" customHeight="1">
      <c r="A433" s="232" t="s">
        <v>1180</v>
      </c>
      <c r="B433" s="250" t="s">
        <v>1330</v>
      </c>
      <c r="C433" s="245"/>
      <c r="D433" s="249"/>
      <c r="E433" s="103"/>
      <c r="F433" s="201"/>
      <c r="G433" s="104"/>
      <c r="H433" s="104"/>
    </row>
    <row r="434" spans="1:11" s="1002" customFormat="1">
      <c r="A434" s="232"/>
      <c r="B434" s="250" t="s">
        <v>1331</v>
      </c>
      <c r="C434" s="245" t="s">
        <v>1226</v>
      </c>
      <c r="D434" s="210">
        <v>300</v>
      </c>
      <c r="E434" s="103"/>
      <c r="F434" s="202">
        <f>D434*E434</f>
        <v>0</v>
      </c>
      <c r="G434" s="104"/>
      <c r="H434" s="104"/>
      <c r="K434" s="1011"/>
    </row>
    <row r="435" spans="1:11" s="1002" customFormat="1">
      <c r="A435" s="232"/>
      <c r="B435" s="250" t="s">
        <v>1332</v>
      </c>
      <c r="C435" s="245" t="s">
        <v>1226</v>
      </c>
      <c r="D435" s="210">
        <v>300</v>
      </c>
      <c r="E435" s="103"/>
      <c r="F435" s="202">
        <f>D435*E435</f>
        <v>0</v>
      </c>
      <c r="G435" s="104"/>
      <c r="H435" s="104"/>
      <c r="K435" s="1012"/>
    </row>
    <row r="436" spans="1:11" s="1002" customFormat="1">
      <c r="A436" s="232"/>
      <c r="B436" s="250" t="s">
        <v>1333</v>
      </c>
      <c r="C436" s="245" t="s">
        <v>1226</v>
      </c>
      <c r="D436" s="210">
        <v>300</v>
      </c>
      <c r="E436" s="103"/>
      <c r="F436" s="202">
        <f>D436*E436</f>
        <v>0</v>
      </c>
      <c r="G436" s="104"/>
      <c r="H436" s="104"/>
      <c r="K436" s="1013"/>
    </row>
    <row r="437" spans="1:11" s="1002" customFormat="1">
      <c r="A437" s="232"/>
      <c r="B437" s="250"/>
      <c r="C437" s="245"/>
      <c r="D437" s="249"/>
      <c r="E437" s="103"/>
      <c r="F437" s="201"/>
      <c r="G437" s="104"/>
      <c r="H437" s="104"/>
    </row>
    <row r="438" spans="1:11" s="989" customFormat="1" ht="12.4" customHeight="1">
      <c r="A438" s="222" t="s">
        <v>1268</v>
      </c>
      <c r="B438" s="223" t="s">
        <v>1334</v>
      </c>
      <c r="C438" s="224"/>
      <c r="D438" s="225"/>
      <c r="E438" s="99"/>
      <c r="F438" s="943">
        <f>SUM(F354:F437)</f>
        <v>0</v>
      </c>
      <c r="G438" s="946"/>
      <c r="H438" s="946"/>
      <c r="I438" s="6"/>
      <c r="J438" s="987"/>
      <c r="K438" s="988"/>
    </row>
    <row r="439" spans="1:11" s="11" customFormat="1">
      <c r="A439" s="232"/>
      <c r="B439" s="232"/>
      <c r="C439" s="246"/>
      <c r="D439" s="249"/>
      <c r="E439" s="103"/>
      <c r="F439" s="201"/>
      <c r="G439" s="104"/>
      <c r="H439" s="104"/>
    </row>
    <row r="440" spans="1:11" s="11" customFormat="1">
      <c r="A440" s="232"/>
      <c r="B440" s="232"/>
      <c r="C440" s="246"/>
      <c r="D440" s="249"/>
      <c r="E440" s="103"/>
      <c r="F440" s="201"/>
      <c r="G440" s="104"/>
      <c r="H440" s="104"/>
    </row>
    <row r="441" spans="1:11" s="11" customFormat="1">
      <c r="A441" s="232"/>
      <c r="B441" s="232"/>
      <c r="C441" s="246"/>
      <c r="D441" s="249"/>
      <c r="E441" s="103"/>
      <c r="F441" s="201"/>
      <c r="G441" s="104"/>
      <c r="H441" s="104"/>
    </row>
    <row r="442" spans="1:11" s="11" customFormat="1">
      <c r="A442" s="232"/>
      <c r="B442" s="232"/>
      <c r="C442" s="246"/>
      <c r="D442" s="249"/>
      <c r="E442" s="103"/>
      <c r="F442" s="201"/>
      <c r="G442" s="104"/>
      <c r="H442" s="104"/>
    </row>
    <row r="443" spans="1:11">
      <c r="A443" s="222" t="s">
        <v>1335</v>
      </c>
      <c r="B443" s="931" t="s">
        <v>1336</v>
      </c>
      <c r="D443" s="247"/>
      <c r="E443" s="105"/>
      <c r="F443" s="202"/>
      <c r="G443" s="106"/>
      <c r="H443" s="106"/>
    </row>
    <row r="444" spans="1:11" s="18" customFormat="1">
      <c r="A444" s="226"/>
      <c r="B444" s="227"/>
      <c r="C444" s="238"/>
      <c r="D444" s="247"/>
      <c r="E444" s="105"/>
      <c r="F444" s="202"/>
      <c r="G444" s="106"/>
      <c r="H444" s="106"/>
      <c r="I444" s="15"/>
    </row>
    <row r="445" spans="1:11" s="18" customFormat="1" ht="38.25">
      <c r="A445" s="230" t="s">
        <v>1058</v>
      </c>
      <c r="B445" s="231" t="s">
        <v>1337</v>
      </c>
      <c r="C445" s="252"/>
      <c r="D445" s="247"/>
      <c r="E445" s="105"/>
      <c r="F445" s="202"/>
      <c r="G445" s="106"/>
      <c r="H445" s="106"/>
      <c r="I445" s="15"/>
    </row>
    <row r="446" spans="1:11" s="18" customFormat="1" ht="25.5">
      <c r="A446" s="230"/>
      <c r="B446" s="230" t="s">
        <v>1338</v>
      </c>
      <c r="C446" s="252"/>
      <c r="D446" s="247"/>
      <c r="E446" s="105"/>
      <c r="F446" s="202"/>
      <c r="G446" s="106"/>
      <c r="H446" s="106"/>
      <c r="I446" s="15"/>
    </row>
    <row r="447" spans="1:11" s="18" customFormat="1">
      <c r="A447" s="230"/>
      <c r="B447" s="229" t="s">
        <v>1339</v>
      </c>
      <c r="C447" s="252" t="s">
        <v>1066</v>
      </c>
      <c r="D447" s="202">
        <v>30</v>
      </c>
      <c r="E447" s="105"/>
      <c r="F447" s="202">
        <f>D447*E447</f>
        <v>0</v>
      </c>
      <c r="G447" s="106"/>
      <c r="H447" s="106"/>
      <c r="I447" s="15"/>
    </row>
    <row r="448" spans="1:11" s="18" customFormat="1">
      <c r="A448" s="230"/>
      <c r="B448" s="229"/>
      <c r="C448" s="252"/>
      <c r="D448" s="247"/>
      <c r="E448" s="105"/>
      <c r="F448" s="202"/>
      <c r="G448" s="106"/>
      <c r="H448" s="106"/>
      <c r="I448" s="15"/>
    </row>
    <row r="449" spans="1:13" s="18" customFormat="1" ht="38.25">
      <c r="A449" s="230" t="s">
        <v>1067</v>
      </c>
      <c r="B449" s="230" t="s">
        <v>1340</v>
      </c>
      <c r="C449" s="1014"/>
      <c r="D449" s="260"/>
      <c r="E449" s="105"/>
      <c r="F449" s="202"/>
      <c r="G449" s="106"/>
      <c r="H449" s="106"/>
      <c r="I449" s="15"/>
      <c r="J449" s="959"/>
      <c r="M449" s="959"/>
    </row>
    <row r="450" spans="1:13" s="18" customFormat="1" ht="54" customHeight="1">
      <c r="A450" s="230"/>
      <c r="B450" s="230" t="s">
        <v>1341</v>
      </c>
      <c r="C450" s="1014"/>
      <c r="D450" s="260"/>
      <c r="E450" s="105"/>
      <c r="F450" s="202"/>
      <c r="G450" s="106"/>
      <c r="H450" s="106"/>
      <c r="I450" s="15"/>
      <c r="J450" s="959"/>
      <c r="M450" s="959"/>
    </row>
    <row r="451" spans="1:13" s="18" customFormat="1" ht="32.25" customHeight="1">
      <c r="A451" s="230"/>
      <c r="B451" s="230" t="s">
        <v>1338</v>
      </c>
      <c r="C451" s="252"/>
      <c r="D451" s="247"/>
      <c r="E451" s="105"/>
      <c r="F451" s="202"/>
      <c r="G451" s="106"/>
      <c r="H451" s="106"/>
      <c r="I451" s="15"/>
    </row>
    <row r="452" spans="1:13" s="18" customFormat="1">
      <c r="A452" s="230"/>
      <c r="B452" s="229" t="s">
        <v>1339</v>
      </c>
      <c r="C452" s="252" t="s">
        <v>1066</v>
      </c>
      <c r="D452" s="202">
        <v>2940</v>
      </c>
      <c r="E452" s="105"/>
      <c r="F452" s="202">
        <f>D452*E452</f>
        <v>0</v>
      </c>
      <c r="G452" s="106"/>
      <c r="H452" s="106"/>
      <c r="I452" s="15"/>
    </row>
    <row r="453" spans="1:13" s="18" customFormat="1">
      <c r="A453" s="253"/>
      <c r="B453" s="229"/>
      <c r="C453" s="254"/>
      <c r="D453" s="255"/>
      <c r="E453" s="105"/>
      <c r="F453" s="202"/>
      <c r="G453" s="106"/>
      <c r="H453" s="106"/>
      <c r="I453" s="15"/>
    </row>
    <row r="454" spans="1:13" s="18" customFormat="1" ht="63.75">
      <c r="A454" s="230" t="s">
        <v>1092</v>
      </c>
      <c r="B454" s="1015" t="s">
        <v>1342</v>
      </c>
      <c r="C454" s="252"/>
      <c r="D454" s="247"/>
      <c r="E454" s="105"/>
      <c r="F454" s="202"/>
      <c r="G454" s="106"/>
      <c r="H454" s="106"/>
      <c r="I454" s="15"/>
    </row>
    <row r="455" spans="1:13" s="18" customFormat="1" ht="38.25">
      <c r="A455" s="230"/>
      <c r="B455" s="256" t="s">
        <v>1343</v>
      </c>
      <c r="C455" s="252"/>
      <c r="D455" s="247"/>
      <c r="E455" s="105"/>
      <c r="F455" s="202"/>
      <c r="G455" s="106"/>
      <c r="H455" s="106"/>
      <c r="I455" s="15"/>
    </row>
    <row r="456" spans="1:13" s="18" customFormat="1" ht="51">
      <c r="A456" s="230"/>
      <c r="B456" s="256" t="s">
        <v>1344</v>
      </c>
      <c r="C456" s="252"/>
      <c r="D456" s="247"/>
      <c r="E456" s="105"/>
      <c r="F456" s="202"/>
      <c r="G456" s="106"/>
      <c r="H456" s="106"/>
      <c r="I456" s="15"/>
    </row>
    <row r="457" spans="1:13" s="18" customFormat="1">
      <c r="A457" s="230"/>
      <c r="B457" s="229" t="s">
        <v>1345</v>
      </c>
      <c r="C457" s="252" t="s">
        <v>1066</v>
      </c>
      <c r="D457" s="202">
        <v>2500</v>
      </c>
      <c r="E457" s="105"/>
      <c r="F457" s="202">
        <f>D457*E457</f>
        <v>0</v>
      </c>
      <c r="G457" s="106"/>
      <c r="H457" s="106"/>
      <c r="I457" s="15"/>
    </row>
    <row r="458" spans="1:13" s="18" customFormat="1">
      <c r="A458" s="230"/>
      <c r="B458" s="229" t="s">
        <v>1346</v>
      </c>
      <c r="C458" s="252" t="s">
        <v>1066</v>
      </c>
      <c r="D458" s="202">
        <v>2500</v>
      </c>
      <c r="E458" s="105"/>
      <c r="F458" s="202">
        <f>D458*E458</f>
        <v>0</v>
      </c>
      <c r="G458" s="106"/>
      <c r="H458" s="106"/>
      <c r="I458" s="15"/>
    </row>
    <row r="459" spans="1:13" s="18" customFormat="1" ht="25.5">
      <c r="A459" s="230"/>
      <c r="B459" s="537" t="s">
        <v>1347</v>
      </c>
      <c r="C459" s="252" t="s">
        <v>1066</v>
      </c>
      <c r="D459" s="202">
        <v>110</v>
      </c>
      <c r="E459" s="105"/>
      <c r="F459" s="202">
        <f>D459*E459</f>
        <v>0</v>
      </c>
      <c r="G459" s="106"/>
      <c r="H459" s="106"/>
      <c r="I459" s="15"/>
    </row>
    <row r="460" spans="1:13" s="18" customFormat="1">
      <c r="A460" s="230"/>
      <c r="B460" s="1016" t="s">
        <v>1348</v>
      </c>
      <c r="C460" s="252" t="s">
        <v>1066</v>
      </c>
      <c r="D460" s="202">
        <v>110</v>
      </c>
      <c r="E460" s="105"/>
      <c r="F460" s="202">
        <f>D460*E460</f>
        <v>0</v>
      </c>
      <c r="G460" s="106"/>
      <c r="H460" s="106"/>
      <c r="I460" s="15"/>
    </row>
    <row r="461" spans="1:13" s="18" customFormat="1">
      <c r="A461" s="253"/>
      <c r="B461" s="229"/>
      <c r="C461" s="254"/>
      <c r="D461" s="247"/>
      <c r="E461" s="105"/>
      <c r="F461" s="202"/>
      <c r="G461" s="106"/>
      <c r="H461" s="106"/>
      <c r="I461" s="15"/>
    </row>
    <row r="462" spans="1:13" s="18" customFormat="1">
      <c r="A462" s="253"/>
      <c r="B462" s="229"/>
      <c r="C462" s="254"/>
      <c r="D462" s="247"/>
      <c r="E462" s="105"/>
      <c r="F462" s="202"/>
      <c r="G462" s="106"/>
      <c r="H462" s="106"/>
      <c r="I462" s="15"/>
    </row>
    <row r="463" spans="1:13" s="18" customFormat="1" ht="25.5">
      <c r="A463" s="240" t="s">
        <v>1099</v>
      </c>
      <c r="B463" s="233" t="s">
        <v>1349</v>
      </c>
      <c r="C463" s="238"/>
      <c r="D463" s="247"/>
      <c r="E463" s="105"/>
      <c r="F463" s="202"/>
      <c r="G463" s="106"/>
      <c r="H463" s="106"/>
      <c r="I463" s="15"/>
    </row>
    <row r="464" spans="1:13" s="18" customFormat="1" ht="25.5">
      <c r="A464" s="240"/>
      <c r="B464" s="240" t="s">
        <v>1350</v>
      </c>
      <c r="C464" s="238"/>
      <c r="D464" s="247"/>
      <c r="E464" s="105"/>
      <c r="F464" s="202"/>
      <c r="G464" s="106"/>
      <c r="H464" s="106"/>
      <c r="I464" s="15"/>
    </row>
    <row r="465" spans="1:9" s="18" customFormat="1" ht="38.25">
      <c r="A465" s="240"/>
      <c r="B465" s="240" t="s">
        <v>1351</v>
      </c>
      <c r="C465" s="238"/>
      <c r="D465" s="247"/>
      <c r="E465" s="105"/>
      <c r="F465" s="202"/>
      <c r="G465" s="106"/>
      <c r="H465" s="106"/>
      <c r="I465" s="15"/>
    </row>
    <row r="466" spans="1:9" s="18" customFormat="1" ht="135" customHeight="1">
      <c r="A466" s="240"/>
      <c r="B466" s="240" t="s">
        <v>1352</v>
      </c>
      <c r="C466" s="238"/>
      <c r="D466" s="247"/>
      <c r="E466" s="105"/>
      <c r="F466" s="202"/>
      <c r="G466" s="106"/>
      <c r="H466" s="106"/>
      <c r="I466" s="15"/>
    </row>
    <row r="467" spans="1:9" s="18" customFormat="1" ht="28.5" customHeight="1">
      <c r="A467" s="226"/>
      <c r="B467" s="240" t="s">
        <v>1353</v>
      </c>
      <c r="C467" s="238"/>
      <c r="D467" s="247"/>
      <c r="E467" s="105"/>
      <c r="F467" s="202"/>
      <c r="G467" s="106"/>
      <c r="H467" s="106"/>
      <c r="I467" s="15"/>
    </row>
    <row r="468" spans="1:9" s="18" customFormat="1" ht="31.5" customHeight="1">
      <c r="A468" s="226"/>
      <c r="B468" s="240" t="s">
        <v>1354</v>
      </c>
      <c r="C468" s="238"/>
      <c r="D468" s="247"/>
      <c r="E468" s="105"/>
      <c r="F468" s="202"/>
      <c r="G468" s="106"/>
      <c r="H468" s="106"/>
      <c r="I468" s="15"/>
    </row>
    <row r="469" spans="1:9" s="18" customFormat="1" ht="44.25" customHeight="1">
      <c r="A469" s="226"/>
      <c r="B469" s="240" t="s">
        <v>1355</v>
      </c>
      <c r="C469" s="238"/>
      <c r="D469" s="247"/>
      <c r="E469" s="105"/>
      <c r="F469" s="202"/>
      <c r="G469" s="106"/>
      <c r="H469" s="106"/>
      <c r="I469" s="15"/>
    </row>
    <row r="470" spans="1:9" s="18" customFormat="1" ht="16.5" customHeight="1">
      <c r="A470" s="226"/>
      <c r="B470" s="257" t="s">
        <v>1356</v>
      </c>
      <c r="C470" s="238" t="s">
        <v>1066</v>
      </c>
      <c r="D470" s="202">
        <v>70</v>
      </c>
      <c r="E470" s="105"/>
      <c r="F470" s="202">
        <f>D470*E470</f>
        <v>0</v>
      </c>
      <c r="G470" s="106"/>
      <c r="H470" s="106"/>
      <c r="I470" s="15"/>
    </row>
    <row r="471" spans="1:9" s="18" customFormat="1">
      <c r="A471" s="226"/>
      <c r="B471" s="967"/>
      <c r="C471" s="238"/>
      <c r="D471" s="247"/>
      <c r="E471" s="105"/>
      <c r="F471" s="202"/>
      <c r="G471" s="106"/>
      <c r="H471" s="106"/>
      <c r="I471" s="15"/>
    </row>
    <row r="472" spans="1:9" s="18" customFormat="1" ht="38.25">
      <c r="A472" s="240" t="s">
        <v>1137</v>
      </c>
      <c r="B472" s="967" t="s">
        <v>1357</v>
      </c>
      <c r="C472" s="238"/>
      <c r="D472" s="247"/>
      <c r="E472" s="105"/>
      <c r="F472" s="202"/>
      <c r="G472" s="106"/>
      <c r="H472" s="106"/>
      <c r="I472" s="15"/>
    </row>
    <row r="473" spans="1:9" s="18" customFormat="1">
      <c r="A473" s="240"/>
      <c r="B473" s="967" t="s">
        <v>1358</v>
      </c>
      <c r="C473" s="238"/>
      <c r="D473" s="247"/>
      <c r="E473" s="105"/>
      <c r="F473" s="202"/>
      <c r="G473" s="106"/>
      <c r="H473" s="106"/>
      <c r="I473" s="15"/>
    </row>
    <row r="474" spans="1:9" s="18" customFormat="1">
      <c r="A474" s="240"/>
      <c r="B474" s="967" t="s">
        <v>1359</v>
      </c>
      <c r="C474" s="238"/>
      <c r="D474" s="247"/>
      <c r="E474" s="105"/>
      <c r="F474" s="202"/>
      <c r="G474" s="106"/>
      <c r="H474" s="106"/>
      <c r="I474" s="15"/>
    </row>
    <row r="475" spans="1:9" s="18" customFormat="1" ht="25.5">
      <c r="A475" s="240"/>
      <c r="B475" s="967" t="s">
        <v>1360</v>
      </c>
      <c r="C475" s="238"/>
      <c r="D475" s="247"/>
      <c r="E475" s="105"/>
      <c r="F475" s="202"/>
      <c r="G475" s="106"/>
      <c r="H475" s="106"/>
      <c r="I475" s="15"/>
    </row>
    <row r="476" spans="1:9" s="18" customFormat="1" ht="25.5">
      <c r="A476" s="226"/>
      <c r="B476" s="967" t="s">
        <v>1361</v>
      </c>
      <c r="C476" s="238"/>
      <c r="D476" s="247"/>
      <c r="E476" s="105"/>
      <c r="F476" s="202"/>
      <c r="G476" s="106"/>
      <c r="H476" s="106"/>
      <c r="I476" s="15"/>
    </row>
    <row r="477" spans="1:9" s="18" customFormat="1" ht="25.5">
      <c r="A477" s="226"/>
      <c r="B477" s="233" t="s">
        <v>1362</v>
      </c>
      <c r="C477" s="238" t="s">
        <v>1066</v>
      </c>
      <c r="D477" s="202">
        <v>850</v>
      </c>
      <c r="E477" s="105"/>
      <c r="F477" s="202">
        <f>D477*E477</f>
        <v>0</v>
      </c>
      <c r="G477" s="106"/>
      <c r="H477" s="106"/>
      <c r="I477" s="15"/>
    </row>
    <row r="478" spans="1:9" s="18" customFormat="1" ht="20.25" customHeight="1">
      <c r="A478" s="226"/>
      <c r="B478" s="233"/>
      <c r="C478" s="238"/>
      <c r="D478" s="247"/>
      <c r="E478" s="105"/>
      <c r="F478" s="202"/>
      <c r="G478" s="106"/>
      <c r="H478" s="106"/>
      <c r="I478" s="15"/>
    </row>
    <row r="479" spans="1:9" s="18" customFormat="1" ht="21.75" customHeight="1">
      <c r="A479" s="226"/>
      <c r="B479" s="233"/>
      <c r="C479" s="238"/>
      <c r="D479" s="247"/>
      <c r="E479" s="105"/>
      <c r="F479" s="202"/>
      <c r="G479" s="106"/>
      <c r="H479" s="106"/>
      <c r="I479" s="15"/>
    </row>
    <row r="480" spans="1:9" s="18" customFormat="1" ht="44.25" customHeight="1">
      <c r="A480" s="240" t="s">
        <v>1140</v>
      </c>
      <c r="B480" s="967" t="s">
        <v>1363</v>
      </c>
      <c r="C480" s="238"/>
      <c r="D480" s="247"/>
      <c r="E480" s="105"/>
      <c r="F480" s="202"/>
      <c r="G480" s="106"/>
      <c r="H480" s="106"/>
      <c r="I480" s="15"/>
    </row>
    <row r="481" spans="1:9" s="18" customFormat="1" ht="114.75">
      <c r="A481" s="240"/>
      <c r="B481" s="1017" t="s">
        <v>1364</v>
      </c>
      <c r="C481" s="238"/>
      <c r="D481" s="247"/>
      <c r="E481" s="105"/>
      <c r="F481" s="202"/>
      <c r="G481" s="106"/>
      <c r="H481" s="106"/>
      <c r="I481" s="15"/>
    </row>
    <row r="482" spans="1:9" s="18" customFormat="1">
      <c r="A482" s="226"/>
      <c r="B482" s="257" t="s">
        <v>1356</v>
      </c>
      <c r="C482" s="238" t="s">
        <v>1066</v>
      </c>
      <c r="D482" s="202">
        <v>320</v>
      </c>
      <c r="E482" s="105"/>
      <c r="F482" s="202">
        <f>D482*E482</f>
        <v>0</v>
      </c>
      <c r="G482" s="106"/>
      <c r="H482" s="106"/>
      <c r="I482" s="15"/>
    </row>
    <row r="483" spans="1:9" s="18" customFormat="1">
      <c r="A483" s="226"/>
      <c r="B483" s="292"/>
      <c r="C483" s="238"/>
      <c r="D483" s="247"/>
      <c r="E483" s="105"/>
      <c r="F483" s="202"/>
      <c r="G483" s="106"/>
      <c r="H483" s="106"/>
      <c r="I483" s="15"/>
    </row>
    <row r="484" spans="1:9" ht="25.5">
      <c r="A484" s="232" t="s">
        <v>1113</v>
      </c>
      <c r="B484" s="354" t="s">
        <v>1365</v>
      </c>
      <c r="C484" s="258"/>
      <c r="D484" s="247"/>
      <c r="E484" s="107"/>
      <c r="F484" s="202"/>
      <c r="G484" s="106"/>
      <c r="H484" s="106"/>
      <c r="I484" s="15"/>
    </row>
    <row r="485" spans="1:9" ht="25.5">
      <c r="B485" s="354" t="s">
        <v>1366</v>
      </c>
      <c r="C485" s="258"/>
      <c r="D485" s="247"/>
      <c r="E485" s="107"/>
      <c r="F485" s="202"/>
      <c r="G485" s="106"/>
      <c r="H485" s="106"/>
      <c r="I485" s="15"/>
    </row>
    <row r="486" spans="1:9" ht="25.5">
      <c r="B486" s="354" t="s">
        <v>1367</v>
      </c>
      <c r="C486" s="258"/>
      <c r="D486" s="247"/>
      <c r="E486" s="107"/>
      <c r="F486" s="202"/>
      <c r="G486" s="106"/>
      <c r="H486" s="106"/>
      <c r="I486" s="15"/>
    </row>
    <row r="487" spans="1:9" ht="54" customHeight="1">
      <c r="A487" s="955"/>
      <c r="B487" s="233" t="s">
        <v>1368</v>
      </c>
      <c r="C487" s="258"/>
      <c r="D487" s="247"/>
      <c r="E487" s="107"/>
      <c r="F487" s="202"/>
      <c r="G487" s="106"/>
      <c r="H487" s="106"/>
      <c r="I487" s="15"/>
    </row>
    <row r="488" spans="1:9" ht="17.25" customHeight="1">
      <c r="A488" s="955"/>
      <c r="B488" s="233" t="s">
        <v>1369</v>
      </c>
      <c r="C488" s="258"/>
      <c r="D488" s="247"/>
      <c r="E488" s="107"/>
      <c r="F488" s="202"/>
      <c r="G488" s="106"/>
      <c r="H488" s="106"/>
      <c r="I488" s="15"/>
    </row>
    <row r="489" spans="1:9">
      <c r="A489" s="955"/>
      <c r="B489" s="257" t="s">
        <v>1356</v>
      </c>
      <c r="C489" s="258"/>
      <c r="D489" s="247"/>
      <c r="E489" s="107"/>
      <c r="F489" s="202"/>
      <c r="G489" s="106"/>
      <c r="H489" s="106"/>
      <c r="I489" s="15"/>
    </row>
    <row r="490" spans="1:9">
      <c r="A490" s="955"/>
      <c r="B490" s="233" t="s">
        <v>1370</v>
      </c>
      <c r="C490" s="238" t="s">
        <v>1066</v>
      </c>
      <c r="D490" s="202">
        <v>66</v>
      </c>
      <c r="E490" s="105"/>
      <c r="F490" s="202">
        <f>D490*E490</f>
        <v>0</v>
      </c>
      <c r="G490" s="106"/>
      <c r="H490" s="106"/>
    </row>
    <row r="491" spans="1:9" s="18" customFormat="1">
      <c r="A491" s="955"/>
      <c r="B491" s="259"/>
      <c r="C491" s="1018"/>
      <c r="D491" s="1019"/>
      <c r="E491" s="113"/>
      <c r="F491" s="202"/>
      <c r="G491" s="106"/>
      <c r="H491" s="106"/>
      <c r="I491" s="15"/>
    </row>
    <row r="492" spans="1:9" ht="42" customHeight="1">
      <c r="A492" s="232" t="s">
        <v>1118</v>
      </c>
      <c r="B492" s="233" t="s">
        <v>1371</v>
      </c>
      <c r="D492" s="247"/>
      <c r="E492" s="105"/>
      <c r="F492" s="202"/>
      <c r="G492" s="106"/>
      <c r="H492" s="106"/>
    </row>
    <row r="493" spans="1:9" ht="31.5" customHeight="1">
      <c r="B493" s="233" t="s">
        <v>1372</v>
      </c>
      <c r="D493" s="247"/>
      <c r="E493" s="105"/>
      <c r="F493" s="202"/>
      <c r="G493" s="106"/>
      <c r="H493" s="106"/>
    </row>
    <row r="494" spans="1:9">
      <c r="B494" s="257" t="s">
        <v>1356</v>
      </c>
      <c r="C494" s="238" t="s">
        <v>1066</v>
      </c>
      <c r="D494" s="202">
        <v>121</v>
      </c>
      <c r="E494" s="105"/>
      <c r="F494" s="202">
        <f>D494*E494</f>
        <v>0</v>
      </c>
      <c r="G494" s="106"/>
      <c r="H494" s="106"/>
    </row>
    <row r="495" spans="1:9">
      <c r="B495" s="257"/>
      <c r="D495" s="247"/>
      <c r="E495" s="105"/>
      <c r="F495" s="202"/>
      <c r="G495" s="106"/>
      <c r="H495" s="106"/>
    </row>
    <row r="496" spans="1:9" s="18" customFormat="1" ht="25.5">
      <c r="A496" s="232" t="s">
        <v>1150</v>
      </c>
      <c r="B496" s="233" t="s">
        <v>1373</v>
      </c>
      <c r="C496" s="258"/>
      <c r="D496" s="247"/>
      <c r="E496" s="107"/>
      <c r="F496" s="202"/>
      <c r="G496" s="106"/>
      <c r="H496" s="106"/>
      <c r="I496" s="15"/>
    </row>
    <row r="497" spans="1:11" s="18" customFormat="1" ht="25.5">
      <c r="A497" s="955"/>
      <c r="B497" s="233" t="s">
        <v>1374</v>
      </c>
      <c r="C497" s="258"/>
      <c r="D497" s="247"/>
      <c r="E497" s="107"/>
      <c r="F497" s="202"/>
      <c r="G497" s="106"/>
      <c r="H497" s="106"/>
      <c r="I497" s="15"/>
    </row>
    <row r="498" spans="1:11" s="986" customFormat="1" ht="14.25" customHeight="1">
      <c r="A498" s="955"/>
      <c r="B498" s="233" t="s">
        <v>1339</v>
      </c>
      <c r="C498" s="1020"/>
      <c r="D498" s="972"/>
      <c r="E498" s="108"/>
      <c r="F498" s="202"/>
      <c r="G498" s="106"/>
      <c r="H498" s="106"/>
      <c r="I498" s="1021"/>
      <c r="J498" s="985"/>
      <c r="K498" s="18"/>
    </row>
    <row r="499" spans="1:11" s="986" customFormat="1">
      <c r="A499" s="955"/>
      <c r="B499" s="233" t="s">
        <v>1375</v>
      </c>
      <c r="C499" s="1022" t="s">
        <v>1066</v>
      </c>
      <c r="D499" s="1023">
        <v>127</v>
      </c>
      <c r="E499" s="951"/>
      <c r="F499" s="202">
        <f>D499*E499</f>
        <v>0</v>
      </c>
      <c r="G499" s="106"/>
      <c r="H499" s="106"/>
      <c r="I499" s="1021"/>
      <c r="J499" s="985"/>
      <c r="K499" s="18"/>
    </row>
    <row r="500" spans="1:11" s="986" customFormat="1">
      <c r="A500" s="955"/>
      <c r="B500" s="233" t="s">
        <v>1376</v>
      </c>
      <c r="C500" s="1022" t="s">
        <v>1066</v>
      </c>
      <c r="D500" s="1023">
        <v>123</v>
      </c>
      <c r="E500" s="951"/>
      <c r="F500" s="202">
        <f>D500*E500</f>
        <v>0</v>
      </c>
      <c r="G500" s="106"/>
      <c r="H500" s="106"/>
      <c r="I500" s="1021"/>
      <c r="J500" s="985"/>
      <c r="K500" s="18"/>
    </row>
    <row r="501" spans="1:11" s="986" customFormat="1">
      <c r="A501" s="955"/>
      <c r="B501" s="233"/>
      <c r="C501" s="1022"/>
      <c r="D501" s="260"/>
      <c r="E501" s="108"/>
      <c r="F501" s="202"/>
      <c r="G501" s="106"/>
      <c r="H501" s="106"/>
      <c r="I501" s="1021"/>
      <c r="J501" s="985"/>
      <c r="K501" s="18"/>
    </row>
    <row r="502" spans="1:11" s="986" customFormat="1">
      <c r="A502" s="955"/>
      <c r="B502" s="233"/>
      <c r="C502" s="1022"/>
      <c r="D502" s="260"/>
      <c r="E502" s="108"/>
      <c r="F502" s="202"/>
      <c r="G502" s="106"/>
      <c r="H502" s="106"/>
      <c r="I502" s="1021"/>
      <c r="J502" s="985"/>
      <c r="K502" s="18"/>
    </row>
    <row r="503" spans="1:11" s="18" customFormat="1" ht="25.5">
      <c r="A503" s="232" t="s">
        <v>1153</v>
      </c>
      <c r="B503" s="232" t="s">
        <v>1377</v>
      </c>
      <c r="C503" s="258"/>
      <c r="D503" s="247"/>
      <c r="E503" s="107"/>
      <c r="F503" s="202"/>
      <c r="G503" s="106"/>
      <c r="H503" s="106"/>
      <c r="I503" s="15"/>
    </row>
    <row r="504" spans="1:11" s="18" customFormat="1" ht="25.5">
      <c r="A504" s="955"/>
      <c r="B504" s="232" t="s">
        <v>1378</v>
      </c>
      <c r="C504" s="258"/>
      <c r="D504" s="247"/>
      <c r="E504" s="107"/>
      <c r="F504" s="202"/>
      <c r="G504" s="106"/>
      <c r="H504" s="106"/>
      <c r="I504" s="15"/>
    </row>
    <row r="505" spans="1:11" s="18" customFormat="1">
      <c r="A505" s="955"/>
      <c r="B505" s="232" t="s">
        <v>1379</v>
      </c>
      <c r="C505" s="238" t="s">
        <v>1066</v>
      </c>
      <c r="D505" s="202">
        <v>690</v>
      </c>
      <c r="E505" s="105"/>
      <c r="F505" s="202">
        <f>D505*E505</f>
        <v>0</v>
      </c>
      <c r="G505" s="106"/>
      <c r="H505" s="106"/>
      <c r="I505" s="15"/>
    </row>
    <row r="506" spans="1:11" s="986" customFormat="1">
      <c r="A506" s="955"/>
      <c r="B506" s="232"/>
      <c r="C506" s="259"/>
      <c r="D506" s="260"/>
      <c r="E506" s="108"/>
      <c r="F506" s="202"/>
      <c r="G506" s="106"/>
      <c r="H506" s="106"/>
      <c r="I506" s="1021"/>
      <c r="J506" s="985"/>
      <c r="K506" s="18"/>
    </row>
    <row r="507" spans="1:11" ht="25.5">
      <c r="A507" s="232" t="s">
        <v>1156</v>
      </c>
      <c r="B507" s="232" t="s">
        <v>1380</v>
      </c>
      <c r="D507" s="247"/>
      <c r="E507" s="109"/>
      <c r="G507" s="106"/>
      <c r="H507" s="106"/>
    </row>
    <row r="508" spans="1:11" ht="25.5">
      <c r="B508" s="356" t="s">
        <v>1381</v>
      </c>
      <c r="D508" s="247"/>
      <c r="E508" s="109"/>
      <c r="G508" s="106"/>
      <c r="H508" s="106"/>
    </row>
    <row r="509" spans="1:11">
      <c r="B509" s="232" t="s">
        <v>1379</v>
      </c>
      <c r="D509" s="247"/>
      <c r="E509" s="109"/>
      <c r="G509" s="106"/>
      <c r="H509" s="106"/>
    </row>
    <row r="510" spans="1:11" s="18" customFormat="1">
      <c r="A510" s="955"/>
      <c r="B510" s="250" t="s">
        <v>1382</v>
      </c>
      <c r="C510" s="238" t="s">
        <v>1066</v>
      </c>
      <c r="D510" s="202">
        <v>330</v>
      </c>
      <c r="E510" s="105"/>
      <c r="F510" s="202">
        <f>D510*E510</f>
        <v>0</v>
      </c>
      <c r="G510" s="106"/>
      <c r="H510" s="106"/>
      <c r="I510" s="15"/>
    </row>
    <row r="511" spans="1:11" s="986" customFormat="1">
      <c r="A511" s="955"/>
      <c r="B511" s="232"/>
      <c r="C511" s="259"/>
      <c r="D511" s="260"/>
      <c r="E511" s="108"/>
      <c r="F511" s="202"/>
      <c r="G511" s="106"/>
      <c r="H511" s="106"/>
      <c r="I511" s="1021"/>
      <c r="J511" s="985"/>
      <c r="K511" s="18"/>
    </row>
    <row r="512" spans="1:11" s="986" customFormat="1" ht="78.75" customHeight="1">
      <c r="A512" s="232" t="s">
        <v>1158</v>
      </c>
      <c r="B512" s="232" t="s">
        <v>1383</v>
      </c>
      <c r="C512" s="259"/>
      <c r="D512" s="260"/>
      <c r="E512" s="108"/>
      <c r="F512" s="202"/>
      <c r="G512" s="106"/>
      <c r="H512" s="106"/>
      <c r="I512" s="1021"/>
      <c r="J512" s="985"/>
      <c r="K512" s="18"/>
    </row>
    <row r="513" spans="1:11" s="986" customFormat="1" ht="17.25" customHeight="1">
      <c r="A513" s="232"/>
      <c r="B513" s="232" t="s">
        <v>1384</v>
      </c>
      <c r="C513" s="259"/>
      <c r="D513" s="260"/>
      <c r="E513" s="108"/>
      <c r="F513" s="202"/>
      <c r="G513" s="106"/>
      <c r="H513" s="106"/>
      <c r="I513" s="1021"/>
      <c r="J513" s="985"/>
      <c r="K513" s="18"/>
    </row>
    <row r="514" spans="1:11" s="986" customFormat="1" ht="25.5">
      <c r="A514" s="955"/>
      <c r="B514" s="232" t="s">
        <v>1385</v>
      </c>
      <c r="C514" s="259"/>
      <c r="D514" s="260"/>
      <c r="E514" s="108"/>
      <c r="F514" s="202"/>
      <c r="G514" s="106"/>
      <c r="H514" s="106"/>
      <c r="I514" s="1021"/>
      <c r="J514" s="985"/>
      <c r="K514" s="18"/>
    </row>
    <row r="515" spans="1:11" s="986" customFormat="1" ht="25.5">
      <c r="A515" s="955"/>
      <c r="B515" s="232" t="s">
        <v>1386</v>
      </c>
      <c r="C515" s="259"/>
      <c r="D515" s="260"/>
      <c r="E515" s="108"/>
      <c r="F515" s="202"/>
      <c r="G515" s="106"/>
      <c r="H515" s="106"/>
      <c r="I515" s="1021"/>
      <c r="J515" s="985"/>
      <c r="K515" s="18"/>
    </row>
    <row r="516" spans="1:11" s="986" customFormat="1">
      <c r="A516" s="955"/>
      <c r="B516" s="232" t="s">
        <v>1387</v>
      </c>
      <c r="C516" s="259"/>
      <c r="D516" s="260"/>
      <c r="E516" s="108"/>
      <c r="F516" s="202"/>
      <c r="G516" s="106"/>
      <c r="H516" s="106"/>
      <c r="I516" s="1021"/>
      <c r="J516" s="985"/>
      <c r="K516" s="18"/>
    </row>
    <row r="517" spans="1:11" s="986" customFormat="1">
      <c r="A517" s="955"/>
      <c r="B517" s="232" t="s">
        <v>1388</v>
      </c>
      <c r="C517" s="259"/>
      <c r="D517" s="260"/>
      <c r="E517" s="108"/>
      <c r="F517" s="202"/>
      <c r="G517" s="106"/>
      <c r="H517" s="106"/>
      <c r="I517" s="1021"/>
      <c r="J517" s="985"/>
      <c r="K517" s="18"/>
    </row>
    <row r="518" spans="1:11" s="986" customFormat="1">
      <c r="A518" s="955"/>
      <c r="B518" s="232" t="s">
        <v>1389</v>
      </c>
      <c r="C518" s="259"/>
      <c r="D518" s="260"/>
      <c r="E518" s="108"/>
      <c r="F518" s="202"/>
      <c r="G518" s="106"/>
      <c r="H518" s="106"/>
      <c r="I518" s="1021"/>
      <c r="J518" s="985"/>
      <c r="K518" s="18"/>
    </row>
    <row r="519" spans="1:11" s="986" customFormat="1">
      <c r="A519" s="955"/>
      <c r="B519" s="250" t="s">
        <v>1390</v>
      </c>
      <c r="C519" s="1022" t="s">
        <v>1066</v>
      </c>
      <c r="D519" s="1023">
        <v>2325</v>
      </c>
      <c r="E519" s="951"/>
      <c r="F519" s="202">
        <f>D519*E519</f>
        <v>0</v>
      </c>
      <c r="G519" s="106"/>
      <c r="H519" s="106"/>
      <c r="I519" s="1021"/>
      <c r="J519" s="985"/>
      <c r="K519" s="18"/>
    </row>
    <row r="520" spans="1:11" s="986" customFormat="1">
      <c r="A520" s="955"/>
      <c r="B520" s="233"/>
      <c r="C520" s="259"/>
      <c r="D520" s="260"/>
      <c r="E520" s="108"/>
      <c r="F520" s="202"/>
      <c r="G520" s="106"/>
      <c r="H520" s="106"/>
      <c r="I520" s="1021"/>
      <c r="J520" s="985"/>
      <c r="K520" s="18"/>
    </row>
    <row r="521" spans="1:11" s="986" customFormat="1" ht="25.5">
      <c r="A521" s="232" t="s">
        <v>1160</v>
      </c>
      <c r="B521" s="232" t="s">
        <v>1391</v>
      </c>
      <c r="C521" s="259"/>
      <c r="D521" s="260"/>
      <c r="E521" s="108"/>
      <c r="F521" s="202"/>
      <c r="G521" s="106"/>
      <c r="H521" s="106"/>
      <c r="I521" s="1021"/>
      <c r="J521" s="985"/>
      <c r="K521" s="18"/>
    </row>
    <row r="522" spans="1:11" s="986" customFormat="1" ht="25.5">
      <c r="A522" s="955"/>
      <c r="B522" s="232" t="s">
        <v>1392</v>
      </c>
      <c r="C522" s="238"/>
      <c r="D522" s="247"/>
      <c r="E522" s="108"/>
      <c r="F522" s="202"/>
      <c r="G522" s="106"/>
      <c r="H522" s="106"/>
      <c r="I522" s="1021"/>
      <c r="J522" s="985"/>
      <c r="K522" s="18"/>
    </row>
    <row r="523" spans="1:11" s="986" customFormat="1">
      <c r="A523" s="955"/>
      <c r="B523" s="232" t="s">
        <v>1339</v>
      </c>
      <c r="C523" s="238" t="s">
        <v>1066</v>
      </c>
      <c r="D523" s="202">
        <v>1900</v>
      </c>
      <c r="E523" s="951"/>
      <c r="F523" s="202">
        <f>D523*E523</f>
        <v>0</v>
      </c>
      <c r="G523" s="106"/>
      <c r="H523" s="106"/>
      <c r="I523" s="1021"/>
      <c r="J523" s="985"/>
      <c r="K523" s="18"/>
    </row>
    <row r="524" spans="1:11" s="986" customFormat="1">
      <c r="A524" s="955"/>
      <c r="B524" s="232"/>
      <c r="C524" s="1022"/>
      <c r="D524" s="260"/>
      <c r="E524" s="108"/>
      <c r="F524" s="202"/>
      <c r="G524" s="106"/>
      <c r="H524" s="106"/>
      <c r="I524" s="1021"/>
      <c r="J524" s="985"/>
      <c r="K524" s="18"/>
    </row>
    <row r="525" spans="1:11" s="986" customFormat="1" ht="25.5">
      <c r="A525" s="232" t="s">
        <v>1163</v>
      </c>
      <c r="B525" s="240" t="s">
        <v>1393</v>
      </c>
      <c r="C525" s="1022"/>
      <c r="D525" s="260"/>
      <c r="E525" s="108"/>
      <c r="F525" s="202"/>
      <c r="G525" s="106"/>
      <c r="H525" s="106"/>
      <c r="I525" s="1021"/>
      <c r="J525" s="985"/>
      <c r="K525" s="18"/>
    </row>
    <row r="526" spans="1:11" s="986" customFormat="1" ht="25.5">
      <c r="A526" s="955"/>
      <c r="B526" s="240" t="s">
        <v>1394</v>
      </c>
      <c r="C526" s="1022"/>
      <c r="D526" s="260"/>
      <c r="E526" s="108"/>
      <c r="F526" s="202"/>
      <c r="G526" s="106"/>
      <c r="H526" s="106"/>
      <c r="I526" s="1021"/>
      <c r="J526" s="985"/>
      <c r="K526" s="18"/>
    </row>
    <row r="527" spans="1:11" s="986" customFormat="1">
      <c r="A527" s="955"/>
      <c r="B527" s="232" t="s">
        <v>1339</v>
      </c>
      <c r="C527" s="238" t="s">
        <v>1066</v>
      </c>
      <c r="D527" s="202">
        <v>1995</v>
      </c>
      <c r="E527" s="951"/>
      <c r="F527" s="202">
        <f>D527*E527</f>
        <v>0</v>
      </c>
      <c r="G527" s="106"/>
      <c r="H527" s="106"/>
      <c r="I527" s="1021"/>
      <c r="J527" s="985"/>
      <c r="K527" s="18"/>
    </row>
    <row r="528" spans="1:11" s="986" customFormat="1">
      <c r="A528" s="955"/>
      <c r="B528" s="1024"/>
      <c r="C528" s="1022"/>
      <c r="D528" s="260"/>
      <c r="E528" s="108"/>
      <c r="F528" s="202"/>
      <c r="G528" s="106"/>
      <c r="H528" s="106"/>
      <c r="I528" s="1021"/>
      <c r="J528" s="985"/>
      <c r="K528" s="18"/>
    </row>
    <row r="529" spans="1:11" s="986" customFormat="1">
      <c r="A529" s="955"/>
      <c r="B529" s="1024"/>
      <c r="C529" s="1022"/>
      <c r="D529" s="260"/>
      <c r="E529" s="108"/>
      <c r="F529" s="202"/>
      <c r="G529" s="106"/>
      <c r="H529" s="106"/>
      <c r="I529" s="1021"/>
      <c r="J529" s="985"/>
      <c r="K529" s="18"/>
    </row>
    <row r="530" spans="1:11" s="18" customFormat="1" ht="30" customHeight="1">
      <c r="A530" s="240">
        <v>15</v>
      </c>
      <c r="B530" s="240" t="s">
        <v>1395</v>
      </c>
      <c r="C530" s="1025"/>
      <c r="D530" s="247"/>
      <c r="E530" s="995"/>
      <c r="F530" s="996"/>
      <c r="G530" s="113"/>
      <c r="H530" s="997"/>
    </row>
    <row r="531" spans="1:11" s="18" customFormat="1" ht="29.25" customHeight="1">
      <c r="A531" s="1026"/>
      <c r="B531" s="240" t="s">
        <v>1396</v>
      </c>
      <c r="C531" s="1025"/>
      <c r="D531" s="247"/>
      <c r="E531" s="995"/>
      <c r="F531" s="996"/>
      <c r="G531" s="113"/>
      <c r="H531" s="997"/>
    </row>
    <row r="532" spans="1:11" s="18" customFormat="1" ht="18" customHeight="1">
      <c r="A532" s="1026"/>
      <c r="B532" s="240" t="s">
        <v>1397</v>
      </c>
      <c r="C532" s="1025"/>
      <c r="D532" s="247"/>
      <c r="E532" s="995"/>
      <c r="F532" s="996"/>
      <c r="G532" s="113"/>
      <c r="H532" s="997"/>
    </row>
    <row r="533" spans="1:11" s="18" customFormat="1" ht="16.5" customHeight="1">
      <c r="A533" s="1026"/>
      <c r="B533" s="237" t="s">
        <v>1398</v>
      </c>
      <c r="C533" s="238" t="s">
        <v>1066</v>
      </c>
      <c r="D533" s="202">
        <v>200</v>
      </c>
      <c r="E533" s="105"/>
      <c r="F533" s="202">
        <f>D533*E533</f>
        <v>0</v>
      </c>
      <c r="G533" s="113"/>
      <c r="H533" s="997"/>
    </row>
    <row r="534" spans="1:11" s="18" customFormat="1">
      <c r="A534" s="1026"/>
      <c r="B534" s="1027"/>
      <c r="C534" s="1025"/>
      <c r="D534" s="247"/>
      <c r="E534" s="995"/>
      <c r="F534" s="996"/>
      <c r="G534" s="113"/>
      <c r="H534" s="997"/>
    </row>
    <row r="535" spans="1:11" s="18" customFormat="1">
      <c r="A535" s="232"/>
      <c r="B535" s="232"/>
      <c r="C535" s="238"/>
      <c r="D535" s="247"/>
      <c r="E535" s="107"/>
      <c r="F535" s="202"/>
      <c r="G535" s="106"/>
      <c r="H535" s="106"/>
      <c r="I535" s="17"/>
      <c r="J535" s="945"/>
      <c r="K535" s="986"/>
    </row>
    <row r="536" spans="1:11" s="18" customFormat="1" ht="44.25" customHeight="1">
      <c r="A536" s="232">
        <v>16</v>
      </c>
      <c r="B536" s="232" t="s">
        <v>1399</v>
      </c>
      <c r="C536" s="238"/>
      <c r="D536" s="247"/>
      <c r="E536" s="107"/>
      <c r="F536" s="202"/>
      <c r="G536" s="106"/>
      <c r="H536" s="106"/>
      <c r="I536" s="17"/>
      <c r="J536" s="945"/>
      <c r="K536" s="986"/>
    </row>
    <row r="537" spans="1:11" s="18" customFormat="1" ht="31.5" customHeight="1">
      <c r="A537" s="232"/>
      <c r="B537" s="232" t="s">
        <v>1400</v>
      </c>
      <c r="C537" s="238" t="s">
        <v>1066</v>
      </c>
      <c r="D537" s="202">
        <v>35</v>
      </c>
      <c r="E537" s="105"/>
      <c r="F537" s="202">
        <f>D537*E537</f>
        <v>0</v>
      </c>
      <c r="G537" s="106"/>
      <c r="H537" s="106"/>
      <c r="I537" s="6"/>
      <c r="J537" s="945"/>
      <c r="K537" s="986"/>
    </row>
    <row r="538" spans="1:11" s="18" customFormat="1">
      <c r="A538" s="232"/>
      <c r="B538" s="232"/>
      <c r="C538" s="238"/>
      <c r="D538" s="247"/>
      <c r="E538" s="107"/>
      <c r="F538" s="202"/>
      <c r="G538" s="106"/>
      <c r="H538" s="106"/>
      <c r="I538" s="6"/>
      <c r="J538" s="945"/>
      <c r="K538" s="986"/>
    </row>
    <row r="539" spans="1:11" s="18" customFormat="1">
      <c r="A539" s="955"/>
      <c r="B539" s="261"/>
      <c r="C539" s="258"/>
      <c r="D539" s="247"/>
      <c r="E539" s="107"/>
      <c r="F539" s="202"/>
      <c r="G539" s="106"/>
      <c r="H539" s="106"/>
      <c r="I539" s="6"/>
      <c r="J539" s="945"/>
      <c r="K539" s="986"/>
    </row>
    <row r="540" spans="1:11" s="18" customFormat="1">
      <c r="A540" s="262" t="s">
        <v>1335</v>
      </c>
      <c r="B540" s="263" t="s">
        <v>1401</v>
      </c>
      <c r="C540" s="224"/>
      <c r="D540" s="225"/>
      <c r="E540" s="99"/>
      <c r="F540" s="943">
        <f>SUM(F445:F537)</f>
        <v>0</v>
      </c>
      <c r="G540" s="981"/>
      <c r="H540" s="981"/>
      <c r="I540" s="9"/>
      <c r="J540" s="945"/>
      <c r="K540" s="14"/>
    </row>
    <row r="541" spans="1:11" s="18" customFormat="1">
      <c r="A541" s="262"/>
      <c r="B541" s="263"/>
      <c r="C541" s="228"/>
      <c r="D541" s="199"/>
      <c r="E541" s="100"/>
      <c r="F541" s="984"/>
      <c r="G541" s="946"/>
      <c r="H541" s="946"/>
      <c r="I541" s="9"/>
      <c r="J541" s="945"/>
      <c r="K541" s="14"/>
    </row>
    <row r="542" spans="1:11" s="945" customFormat="1">
      <c r="A542" s="226"/>
      <c r="B542" s="227"/>
      <c r="C542" s="228"/>
      <c r="D542" s="200"/>
      <c r="E542" s="100"/>
      <c r="F542" s="984"/>
      <c r="G542" s="946"/>
      <c r="H542" s="946"/>
      <c r="I542" s="9"/>
      <c r="K542" s="947"/>
    </row>
    <row r="543" spans="1:11" s="947" customFormat="1">
      <c r="A543" s="222" t="s">
        <v>1402</v>
      </c>
      <c r="B543" s="931" t="s">
        <v>1403</v>
      </c>
      <c r="C543" s="228"/>
      <c r="D543" s="199"/>
      <c r="E543" s="100"/>
      <c r="F543" s="200"/>
      <c r="G543" s="946"/>
      <c r="H543" s="946"/>
      <c r="I543" s="6"/>
      <c r="K543" s="945"/>
    </row>
    <row r="544" spans="1:11" s="947" customFormat="1">
      <c r="A544" s="240"/>
      <c r="B544" s="227"/>
      <c r="C544" s="228"/>
      <c r="D544" s="199"/>
      <c r="E544" s="100"/>
      <c r="F544" s="200"/>
      <c r="G544" s="946"/>
      <c r="H544" s="946"/>
      <c r="I544" s="948"/>
      <c r="K544" s="945"/>
    </row>
    <row r="545" spans="1:12" s="11" customFormat="1">
      <c r="A545" s="232"/>
      <c r="B545" s="356"/>
      <c r="C545" s="392"/>
      <c r="D545" s="249"/>
      <c r="E545" s="1028"/>
      <c r="F545" s="1029"/>
      <c r="G545" s="1030"/>
      <c r="H545" s="1031"/>
    </row>
    <row r="546" spans="1:12" ht="25.5">
      <c r="A546" s="240" t="s">
        <v>1058</v>
      </c>
      <c r="B546" s="240" t="s">
        <v>1404</v>
      </c>
      <c r="C546" s="264"/>
      <c r="D546" s="199"/>
      <c r="E546" s="110"/>
      <c r="F546" s="1032"/>
      <c r="G546" s="946"/>
      <c r="H546" s="1033"/>
      <c r="I546" s="14"/>
    </row>
    <row r="547" spans="1:12" ht="63.75">
      <c r="A547" s="226"/>
      <c r="B547" s="240" t="s">
        <v>1405</v>
      </c>
      <c r="C547" s="1034"/>
      <c r="D547" s="260"/>
      <c r="E547" s="110"/>
      <c r="F547" s="1032"/>
      <c r="G547" s="946"/>
      <c r="H547" s="1033"/>
      <c r="I547" s="14"/>
      <c r="L547" s="1035"/>
    </row>
    <row r="548" spans="1:12" ht="38.25">
      <c r="A548" s="226"/>
      <c r="B548" s="240" t="s">
        <v>1406</v>
      </c>
      <c r="C548" s="1034"/>
      <c r="D548" s="260"/>
      <c r="E548" s="110"/>
      <c r="F548" s="1032"/>
      <c r="G548" s="946"/>
      <c r="H548" s="1033"/>
      <c r="I548" s="14"/>
      <c r="L548" s="1035"/>
    </row>
    <row r="549" spans="1:12">
      <c r="A549" s="226"/>
      <c r="B549" s="240" t="s">
        <v>1407</v>
      </c>
      <c r="C549" s="246" t="s">
        <v>7</v>
      </c>
      <c r="D549" s="200">
        <v>1</v>
      </c>
      <c r="E549" s="100"/>
      <c r="F549" s="696">
        <f>D549*E549</f>
        <v>0</v>
      </c>
      <c r="G549" s="946"/>
      <c r="H549" s="1033"/>
      <c r="I549" s="14"/>
    </row>
    <row r="550" spans="1:12" s="11" customFormat="1">
      <c r="A550" s="232"/>
      <c r="B550" s="356"/>
      <c r="C550" s="392"/>
      <c r="D550" s="249"/>
      <c r="E550" s="1028"/>
      <c r="F550" s="1029"/>
      <c r="G550" s="1030"/>
      <c r="H550" s="1031"/>
    </row>
    <row r="551" spans="1:12" s="11" customFormat="1" ht="38.25">
      <c r="A551" s="232" t="s">
        <v>1067</v>
      </c>
      <c r="B551" s="240" t="s">
        <v>1408</v>
      </c>
      <c r="C551" s="245"/>
      <c r="D551" s="249"/>
      <c r="E551" s="1028"/>
      <c r="F551" s="1029"/>
      <c r="G551" s="1030"/>
      <c r="H551" s="1031"/>
    </row>
    <row r="552" spans="1:12" s="11" customFormat="1" ht="66.75" customHeight="1">
      <c r="A552" s="1036"/>
      <c r="B552" s="1037" t="s">
        <v>1409</v>
      </c>
      <c r="C552" s="245"/>
      <c r="D552" s="249"/>
      <c r="E552" s="1028"/>
      <c r="F552" s="1029"/>
      <c r="G552" s="1030"/>
      <c r="H552" s="1031"/>
    </row>
    <row r="553" spans="1:12" s="11" customFormat="1">
      <c r="A553" s="1036"/>
      <c r="B553" s="1037" t="s">
        <v>1410</v>
      </c>
      <c r="C553" s="245"/>
      <c r="D553" s="249"/>
      <c r="E553" s="1028"/>
      <c r="F553" s="1029"/>
      <c r="G553" s="1030"/>
      <c r="H553" s="1031"/>
    </row>
    <row r="554" spans="1:12" s="11" customFormat="1" ht="58.5" customHeight="1">
      <c r="A554" s="1036"/>
      <c r="B554" s="1037" t="s">
        <v>1411</v>
      </c>
      <c r="C554" s="245"/>
      <c r="D554" s="249"/>
      <c r="E554" s="1028"/>
      <c r="F554" s="1029"/>
      <c r="G554" s="1030"/>
      <c r="H554" s="1031"/>
    </row>
    <row r="555" spans="1:12" s="11" customFormat="1" ht="93.75" customHeight="1">
      <c r="A555" s="1036"/>
      <c r="B555" s="1037" t="s">
        <v>1412</v>
      </c>
      <c r="C555" s="245"/>
      <c r="D555" s="249"/>
      <c r="E555" s="1028"/>
      <c r="F555" s="1029"/>
      <c r="G555" s="1030"/>
      <c r="H555" s="1031"/>
    </row>
    <row r="556" spans="1:12" s="11" customFormat="1" ht="25.5">
      <c r="A556" s="1036"/>
      <c r="B556" s="1037" t="s">
        <v>1413</v>
      </c>
      <c r="C556" s="245"/>
      <c r="D556" s="249"/>
      <c r="E556" s="1028"/>
      <c r="F556" s="1029"/>
      <c r="G556" s="1030"/>
      <c r="H556" s="1031"/>
    </row>
    <row r="557" spans="1:12" s="11" customFormat="1" ht="18" customHeight="1">
      <c r="A557" s="1036"/>
      <c r="B557" s="1037" t="s">
        <v>1414</v>
      </c>
      <c r="C557" s="245"/>
      <c r="D557" s="249"/>
      <c r="E557" s="1028"/>
      <c r="F557" s="1029"/>
      <c r="G557" s="1030"/>
      <c r="H557" s="1031"/>
    </row>
    <row r="558" spans="1:12" s="11" customFormat="1" ht="29.25" customHeight="1">
      <c r="A558" s="1036"/>
      <c r="B558" s="1037" t="s">
        <v>1415</v>
      </c>
      <c r="C558" s="245"/>
      <c r="D558" s="249"/>
      <c r="E558" s="1028"/>
      <c r="F558" s="1029"/>
      <c r="G558" s="1030"/>
      <c r="H558" s="1031"/>
    </row>
    <row r="559" spans="1:12" s="11" customFormat="1" ht="30.75" customHeight="1">
      <c r="A559" s="1036"/>
      <c r="B559" s="1037" t="s">
        <v>1416</v>
      </c>
      <c r="C559" s="245"/>
      <c r="D559" s="249"/>
      <c r="E559" s="1028"/>
      <c r="F559" s="1029"/>
      <c r="G559" s="1030"/>
      <c r="H559" s="1031"/>
    </row>
    <row r="560" spans="1:12" s="11" customFormat="1" ht="32.25" customHeight="1">
      <c r="A560" s="1036"/>
      <c r="B560" s="1037" t="s">
        <v>1417</v>
      </c>
      <c r="C560" s="245"/>
      <c r="D560" s="249"/>
      <c r="E560" s="1028"/>
      <c r="F560" s="1029"/>
      <c r="G560" s="1030"/>
      <c r="H560" s="1031"/>
    </row>
    <row r="561" spans="1:8" s="11" customFormat="1" ht="25.5">
      <c r="A561" s="1036"/>
      <c r="B561" s="1037" t="s">
        <v>1418</v>
      </c>
      <c r="C561" s="245"/>
      <c r="D561" s="249"/>
      <c r="E561" s="1028"/>
      <c r="F561" s="1029"/>
      <c r="G561" s="1030"/>
      <c r="H561" s="1031"/>
    </row>
    <row r="562" spans="1:8" s="11" customFormat="1" ht="25.5">
      <c r="A562" s="1036"/>
      <c r="B562" s="1038" t="s">
        <v>1419</v>
      </c>
      <c r="C562" s="245"/>
      <c r="D562" s="249"/>
      <c r="E562" s="1028"/>
      <c r="F562" s="1029"/>
      <c r="G562" s="1030"/>
      <c r="H562" s="1031"/>
    </row>
    <row r="563" spans="1:8" s="11" customFormat="1">
      <c r="A563" s="1036"/>
      <c r="B563" s="1037" t="s">
        <v>1420</v>
      </c>
      <c r="C563" s="245"/>
      <c r="D563" s="249"/>
      <c r="E563" s="1028"/>
      <c r="F563" s="1029"/>
      <c r="G563" s="1030"/>
      <c r="H563" s="1031"/>
    </row>
    <row r="564" spans="1:8" s="11" customFormat="1">
      <c r="A564" s="1036"/>
      <c r="B564" s="1037"/>
      <c r="C564" s="245"/>
      <c r="D564" s="249"/>
      <c r="E564" s="1028"/>
      <c r="F564" s="1029"/>
      <c r="G564" s="1030"/>
      <c r="H564" s="1031"/>
    </row>
    <row r="565" spans="1:8" s="11" customFormat="1" ht="76.5">
      <c r="A565" s="1036"/>
      <c r="B565" s="1038" t="s">
        <v>1421</v>
      </c>
      <c r="C565" s="245"/>
      <c r="D565" s="249"/>
      <c r="E565" s="1028"/>
      <c r="F565" s="1029"/>
      <c r="G565" s="1030"/>
      <c r="H565" s="1031"/>
    </row>
    <row r="566" spans="1:8" s="11" customFormat="1" ht="25.5">
      <c r="A566" s="1036"/>
      <c r="B566" s="1037" t="s">
        <v>1422</v>
      </c>
      <c r="C566" s="245"/>
      <c r="D566" s="249"/>
      <c r="E566" s="1028"/>
      <c r="F566" s="1029"/>
      <c r="G566" s="1030"/>
      <c r="H566" s="1031"/>
    </row>
    <row r="567" spans="1:8" s="11" customFormat="1" ht="38.25">
      <c r="A567" s="1036"/>
      <c r="B567" s="1038" t="s">
        <v>1423</v>
      </c>
      <c r="C567" s="245"/>
      <c r="D567" s="249"/>
      <c r="E567" s="1028"/>
      <c r="F567" s="1029"/>
      <c r="G567" s="1030"/>
      <c r="H567" s="1031"/>
    </row>
    <row r="568" spans="1:8" s="11" customFormat="1" ht="38.25">
      <c r="A568" s="1036"/>
      <c r="B568" s="1038" t="s">
        <v>1424</v>
      </c>
      <c r="C568" s="245"/>
      <c r="D568" s="249"/>
      <c r="E568" s="1028"/>
      <c r="F568" s="1029"/>
      <c r="G568" s="1030"/>
      <c r="H568" s="1031"/>
    </row>
    <row r="569" spans="1:8" s="11" customFormat="1" ht="38.25">
      <c r="A569" s="1036"/>
      <c r="B569" s="1037" t="s">
        <v>1425</v>
      </c>
      <c r="C569" s="245"/>
      <c r="D569" s="249"/>
      <c r="E569" s="1028"/>
      <c r="F569" s="1029"/>
      <c r="G569" s="1030"/>
      <c r="H569" s="1031"/>
    </row>
    <row r="570" spans="1:8" s="11" customFormat="1" ht="25.5">
      <c r="A570" s="1036"/>
      <c r="B570" s="1037" t="s">
        <v>1426</v>
      </c>
      <c r="C570" s="245"/>
      <c r="D570" s="249"/>
      <c r="E570" s="1028"/>
      <c r="F570" s="1029"/>
      <c r="G570" s="1030"/>
      <c r="H570" s="1031"/>
    </row>
    <row r="571" spans="1:8" s="11" customFormat="1" ht="51">
      <c r="A571" s="1036"/>
      <c r="B571" s="1037" t="s">
        <v>1427</v>
      </c>
      <c r="C571" s="245"/>
      <c r="D571" s="249"/>
      <c r="E571" s="1028"/>
      <c r="F571" s="1029"/>
      <c r="G571" s="1030"/>
      <c r="H571" s="1031"/>
    </row>
    <row r="572" spans="1:8" s="11" customFormat="1" ht="89.25">
      <c r="A572" s="232"/>
      <c r="B572" s="356" t="s">
        <v>1428</v>
      </c>
      <c r="C572" s="245"/>
      <c r="D572" s="249"/>
      <c r="E572" s="1028"/>
      <c r="F572" s="1029"/>
      <c r="G572" s="1030"/>
      <c r="H572" s="1031"/>
    </row>
    <row r="573" spans="1:8" s="11" customFormat="1">
      <c r="A573" s="232"/>
      <c r="B573" s="356" t="s">
        <v>1429</v>
      </c>
      <c r="C573" s="245"/>
      <c r="D573" s="249"/>
      <c r="E573" s="1028"/>
      <c r="F573" s="1029"/>
      <c r="G573" s="1030"/>
      <c r="H573" s="1031"/>
    </row>
    <row r="574" spans="1:8" s="11" customFormat="1">
      <c r="A574" s="232"/>
      <c r="B574" s="356" t="s">
        <v>1430</v>
      </c>
      <c r="C574" s="245"/>
      <c r="D574" s="249"/>
      <c r="E574" s="1028"/>
      <c r="F574" s="1029"/>
      <c r="G574" s="1030"/>
      <c r="H574" s="1031"/>
    </row>
    <row r="575" spans="1:8" s="11" customFormat="1">
      <c r="A575" s="232"/>
      <c r="B575" s="233" t="s">
        <v>1431</v>
      </c>
      <c r="C575" s="245" t="s">
        <v>1066</v>
      </c>
      <c r="D575" s="210">
        <v>715</v>
      </c>
      <c r="E575" s="1005"/>
      <c r="F575" s="696">
        <f>D575*E575</f>
        <v>0</v>
      </c>
      <c r="G575" s="1030"/>
      <c r="H575" s="1031"/>
    </row>
    <row r="576" spans="1:8" s="11" customFormat="1">
      <c r="A576" s="232"/>
      <c r="B576" s="1039"/>
      <c r="C576" s="245"/>
      <c r="D576" s="249"/>
      <c r="E576" s="1028"/>
      <c r="F576" s="1029"/>
      <c r="G576" s="1030"/>
      <c r="H576" s="1031"/>
    </row>
    <row r="577" spans="1:11" s="18" customFormat="1">
      <c r="A577" s="222" t="s">
        <v>1402</v>
      </c>
      <c r="B577" s="265" t="s">
        <v>1432</v>
      </c>
      <c r="C577" s="224"/>
      <c r="D577" s="225"/>
      <c r="E577" s="99"/>
      <c r="F577" s="943">
        <f>SUM(F575:F576,F549)</f>
        <v>0</v>
      </c>
      <c r="G577" s="981"/>
      <c r="H577" s="981"/>
      <c r="I577" s="9"/>
      <c r="J577" s="945"/>
      <c r="K577" s="14"/>
    </row>
    <row r="578" spans="1:11" s="18" customFormat="1">
      <c r="A578" s="232"/>
      <c r="B578" s="277"/>
      <c r="C578" s="238"/>
      <c r="D578" s="247"/>
      <c r="E578" s="105"/>
      <c r="F578" s="202"/>
      <c r="G578" s="106"/>
      <c r="H578" s="106"/>
      <c r="I578" s="948"/>
      <c r="J578" s="945"/>
      <c r="K578" s="14"/>
    </row>
    <row r="579" spans="1:11" s="18" customFormat="1">
      <c r="A579" s="232"/>
      <c r="B579" s="277"/>
      <c r="C579" s="238"/>
      <c r="D579" s="247"/>
      <c r="E579" s="105"/>
      <c r="F579" s="202"/>
      <c r="G579" s="106"/>
      <c r="H579" s="106"/>
      <c r="I579" s="948"/>
      <c r="J579" s="945"/>
      <c r="K579" s="14"/>
    </row>
    <row r="580" spans="1:11" s="18" customFormat="1">
      <c r="A580" s="232"/>
      <c r="B580" s="277"/>
      <c r="C580" s="238"/>
      <c r="D580" s="247"/>
      <c r="E580" s="105"/>
      <c r="F580" s="202"/>
      <c r="G580" s="106"/>
      <c r="H580" s="106"/>
      <c r="I580" s="948"/>
      <c r="J580" s="945"/>
      <c r="K580" s="14"/>
    </row>
    <row r="581" spans="1:11">
      <c r="A581" s="222" t="s">
        <v>1433</v>
      </c>
      <c r="B581" s="931" t="s">
        <v>1434</v>
      </c>
      <c r="D581" s="247"/>
      <c r="E581" s="105"/>
      <c r="F581" s="202"/>
      <c r="G581" s="106"/>
      <c r="H581" s="106"/>
      <c r="I581" s="6"/>
      <c r="J581" s="947"/>
      <c r="K581" s="18"/>
    </row>
    <row r="582" spans="1:11" s="18" customFormat="1">
      <c r="A582" s="276"/>
      <c r="B582" s="277"/>
      <c r="C582" s="238"/>
      <c r="D582" s="247"/>
      <c r="E582" s="105"/>
      <c r="F582" s="202"/>
      <c r="G582" s="106"/>
      <c r="H582" s="106"/>
      <c r="I582" s="15"/>
      <c r="K582" s="14"/>
    </row>
    <row r="583" spans="1:11" s="18" customFormat="1" ht="38.25">
      <c r="A583" s="232" t="s">
        <v>1058</v>
      </c>
      <c r="B583" s="232" t="s">
        <v>1435</v>
      </c>
      <c r="C583" s="238"/>
      <c r="D583" s="247"/>
      <c r="E583" s="105"/>
      <c r="F583" s="202"/>
      <c r="G583" s="106"/>
      <c r="H583" s="106"/>
      <c r="I583" s="12"/>
    </row>
    <row r="584" spans="1:11" ht="25.5">
      <c r="B584" s="232" t="s">
        <v>1436</v>
      </c>
      <c r="D584" s="247"/>
      <c r="E584" s="105"/>
      <c r="F584" s="202"/>
      <c r="G584" s="106"/>
      <c r="H584" s="106"/>
      <c r="K584" s="18"/>
    </row>
    <row r="585" spans="1:11" s="18" customFormat="1" ht="63.75">
      <c r="A585" s="232"/>
      <c r="B585" s="232" t="s">
        <v>1437</v>
      </c>
      <c r="C585" s="238"/>
      <c r="D585" s="247"/>
      <c r="E585" s="105"/>
      <c r="F585" s="202"/>
      <c r="G585" s="106"/>
      <c r="H585" s="106"/>
      <c r="I585" s="12"/>
      <c r="K585" s="14"/>
    </row>
    <row r="586" spans="1:11" ht="76.5">
      <c r="B586" s="232" t="s">
        <v>1438</v>
      </c>
      <c r="D586" s="247"/>
      <c r="E586" s="105"/>
      <c r="F586" s="202"/>
      <c r="G586" s="106"/>
      <c r="H586" s="106"/>
      <c r="K586" s="18"/>
    </row>
    <row r="587" spans="1:11" ht="25.5">
      <c r="B587" s="232" t="s">
        <v>1439</v>
      </c>
      <c r="D587" s="247"/>
      <c r="E587" s="105"/>
      <c r="F587" s="202"/>
      <c r="G587" s="106"/>
      <c r="H587" s="106"/>
    </row>
    <row r="588" spans="1:11" ht="38.25">
      <c r="B588" s="232" t="s">
        <v>1440</v>
      </c>
      <c r="D588" s="247"/>
      <c r="E588" s="105"/>
      <c r="F588" s="202"/>
      <c r="G588" s="106"/>
      <c r="H588" s="106"/>
    </row>
    <row r="589" spans="1:11" ht="51">
      <c r="B589" s="232" t="s">
        <v>1441</v>
      </c>
      <c r="C589" s="228"/>
      <c r="D589" s="199"/>
      <c r="E589" s="100"/>
      <c r="F589" s="202"/>
      <c r="G589" s="106"/>
      <c r="H589" s="106"/>
    </row>
    <row r="590" spans="1:11" ht="38.25">
      <c r="B590" s="232" t="s">
        <v>1442</v>
      </c>
      <c r="C590" s="228"/>
      <c r="D590" s="199"/>
      <c r="E590" s="100"/>
      <c r="F590" s="202"/>
      <c r="G590" s="106"/>
      <c r="H590" s="106"/>
    </row>
    <row r="591" spans="1:11">
      <c r="B591" s="232" t="s">
        <v>1443</v>
      </c>
      <c r="D591" s="247"/>
      <c r="E591" s="105"/>
      <c r="F591" s="202"/>
      <c r="G591" s="106"/>
      <c r="H591" s="106"/>
    </row>
    <row r="592" spans="1:11">
      <c r="B592" s="232" t="s">
        <v>1444</v>
      </c>
      <c r="C592" s="238" t="s">
        <v>1066</v>
      </c>
      <c r="D592" s="202">
        <v>5180</v>
      </c>
      <c r="E592" s="105"/>
      <c r="F592" s="696">
        <f>D592*E592</f>
        <v>0</v>
      </c>
      <c r="G592" s="106"/>
      <c r="H592" s="106"/>
    </row>
    <row r="593" spans="1:11">
      <c r="B593" s="250"/>
      <c r="D593" s="247"/>
      <c r="E593" s="105"/>
      <c r="F593" s="202"/>
      <c r="G593" s="106"/>
      <c r="H593" s="106"/>
      <c r="I593" s="15"/>
    </row>
    <row r="594" spans="1:11" ht="38.25">
      <c r="A594" s="232" t="s">
        <v>1067</v>
      </c>
      <c r="B594" s="233" t="s">
        <v>1445</v>
      </c>
      <c r="C594" s="238" t="s">
        <v>1069</v>
      </c>
      <c r="D594" s="202">
        <v>35</v>
      </c>
      <c r="E594" s="105"/>
      <c r="F594" s="696">
        <f>D594*E594</f>
        <v>0</v>
      </c>
      <c r="G594" s="106"/>
      <c r="H594" s="106"/>
    </row>
    <row r="595" spans="1:11" s="18" customFormat="1">
      <c r="A595" s="232"/>
      <c r="B595" s="250"/>
      <c r="C595" s="238"/>
      <c r="D595" s="247"/>
      <c r="E595" s="105"/>
      <c r="F595" s="202"/>
      <c r="G595" s="106"/>
      <c r="H595" s="106"/>
      <c r="I595" s="15"/>
      <c r="K595" s="986"/>
    </row>
    <row r="596" spans="1:11" s="18" customFormat="1">
      <c r="A596" s="232"/>
      <c r="B596" s="250"/>
      <c r="C596" s="238"/>
      <c r="D596" s="247"/>
      <c r="E596" s="105"/>
      <c r="F596" s="202"/>
      <c r="G596" s="106"/>
      <c r="H596" s="106"/>
      <c r="I596" s="15"/>
      <c r="K596" s="986"/>
    </row>
    <row r="597" spans="1:11" s="18" customFormat="1" ht="57" customHeight="1">
      <c r="A597" s="232" t="s">
        <v>1092</v>
      </c>
      <c r="B597" s="232" t="s">
        <v>1446</v>
      </c>
      <c r="C597" s="1025"/>
      <c r="D597" s="247"/>
      <c r="E597" s="995"/>
      <c r="F597" s="996"/>
      <c r="G597" s="113"/>
      <c r="H597" s="997"/>
      <c r="I597" s="14"/>
    </row>
    <row r="598" spans="1:11" s="18" customFormat="1" ht="51">
      <c r="A598" s="998"/>
      <c r="B598" s="232" t="s">
        <v>1447</v>
      </c>
      <c r="C598" s="1025"/>
      <c r="D598" s="247"/>
      <c r="E598" s="995"/>
      <c r="F598" s="996"/>
      <c r="G598" s="113"/>
      <c r="H598" s="997"/>
      <c r="I598" s="14"/>
    </row>
    <row r="599" spans="1:11" s="18" customFormat="1" ht="25.5">
      <c r="A599" s="998"/>
      <c r="B599" s="232" t="s">
        <v>1448</v>
      </c>
      <c r="C599" s="1025"/>
      <c r="D599" s="247"/>
      <c r="E599" s="995"/>
      <c r="F599" s="996"/>
      <c r="G599" s="113"/>
      <c r="H599" s="997"/>
      <c r="I599" s="14"/>
    </row>
    <row r="600" spans="1:11" s="18" customFormat="1" ht="27">
      <c r="A600" s="998"/>
      <c r="B600" s="232" t="s">
        <v>1449</v>
      </c>
      <c r="C600" s="1025"/>
      <c r="D600" s="247"/>
      <c r="E600" s="995"/>
      <c r="F600" s="996"/>
      <c r="G600" s="113"/>
      <c r="H600" s="997"/>
      <c r="I600" s="14"/>
    </row>
    <row r="601" spans="1:11" s="18" customFormat="1" ht="25.5">
      <c r="A601" s="998"/>
      <c r="B601" s="232" t="s">
        <v>1450</v>
      </c>
      <c r="C601" s="1025"/>
      <c r="D601" s="247"/>
      <c r="E601" s="995"/>
      <c r="F601" s="996"/>
      <c r="G601" s="113"/>
      <c r="H601" s="997"/>
      <c r="I601" s="14"/>
    </row>
    <row r="602" spans="1:11" s="18" customFormat="1" ht="25.5">
      <c r="A602" s="998"/>
      <c r="B602" s="232" t="s">
        <v>1451</v>
      </c>
      <c r="C602" s="238" t="s">
        <v>1294</v>
      </c>
      <c r="D602" s="202">
        <v>80</v>
      </c>
      <c r="E602" s="105"/>
      <c r="F602" s="696">
        <f>D602*E602</f>
        <v>0</v>
      </c>
      <c r="G602" s="113"/>
      <c r="H602" s="997"/>
      <c r="I602" s="14"/>
    </row>
    <row r="603" spans="1:11" s="18" customFormat="1">
      <c r="A603" s="998"/>
      <c r="B603" s="232" t="s">
        <v>1452</v>
      </c>
      <c r="C603" s="238" t="s">
        <v>1294</v>
      </c>
      <c r="D603" s="202">
        <v>64</v>
      </c>
      <c r="E603" s="105"/>
      <c r="F603" s="696">
        <f>D603*E603</f>
        <v>0</v>
      </c>
      <c r="G603" s="113"/>
      <c r="H603" s="997"/>
      <c r="I603" s="14"/>
    </row>
    <row r="604" spans="1:11" s="18" customFormat="1">
      <c r="A604" s="998"/>
      <c r="B604" s="1040"/>
      <c r="C604" s="1025"/>
      <c r="D604" s="247"/>
      <c r="E604" s="995"/>
      <c r="F604" s="996"/>
      <c r="G604" s="113"/>
      <c r="H604" s="997"/>
      <c r="I604" s="14"/>
    </row>
    <row r="605" spans="1:11" ht="38.25">
      <c r="A605" s="232">
        <v>4</v>
      </c>
      <c r="B605" s="232" t="s">
        <v>1453</v>
      </c>
      <c r="C605" s="238" t="s">
        <v>1069</v>
      </c>
      <c r="D605" s="202">
        <v>115</v>
      </c>
      <c r="E605" s="105"/>
      <c r="F605" s="696">
        <f>D605*E605</f>
        <v>0</v>
      </c>
      <c r="G605" s="106"/>
      <c r="H605" s="106"/>
    </row>
    <row r="606" spans="1:11">
      <c r="B606" s="250"/>
      <c r="D606" s="247"/>
      <c r="E606" s="109"/>
      <c r="G606" s="106"/>
      <c r="H606" s="106"/>
    </row>
    <row r="607" spans="1:11" s="1045" customFormat="1" ht="25.5">
      <c r="A607" s="537" t="s">
        <v>1137</v>
      </c>
      <c r="B607" s="537" t="s">
        <v>1454</v>
      </c>
      <c r="C607" s="1041" t="s">
        <v>7</v>
      </c>
      <c r="D607" s="1042">
        <v>1</v>
      </c>
      <c r="E607" s="1043"/>
      <c r="F607" s="696">
        <f>D607*E607</f>
        <v>0</v>
      </c>
      <c r="G607" s="1044"/>
      <c r="H607" s="1043"/>
    </row>
    <row r="608" spans="1:11" s="1045" customFormat="1">
      <c r="A608" s="1046"/>
      <c r="B608" s="1047"/>
      <c r="C608" s="1048"/>
      <c r="D608" s="1049"/>
      <c r="E608" s="1043"/>
      <c r="F608" s="1050"/>
      <c r="G608" s="1051"/>
      <c r="H608" s="1052"/>
    </row>
    <row r="609" spans="1:11" s="1045" customFormat="1" ht="25.5">
      <c r="A609" s="537" t="s">
        <v>1140</v>
      </c>
      <c r="B609" s="266" t="s">
        <v>1455</v>
      </c>
      <c r="C609" s="1041" t="s">
        <v>7</v>
      </c>
      <c r="D609" s="1042">
        <v>1</v>
      </c>
      <c r="E609" s="1043"/>
      <c r="F609" s="696">
        <f>D609*E609</f>
        <v>0</v>
      </c>
      <c r="G609" s="1044"/>
      <c r="H609" s="1043"/>
    </row>
    <row r="610" spans="1:11">
      <c r="B610" s="250"/>
      <c r="D610" s="247"/>
      <c r="E610" s="105"/>
      <c r="F610" s="202"/>
      <c r="G610" s="106"/>
      <c r="H610" s="106"/>
      <c r="I610" s="15"/>
      <c r="K610" s="18"/>
    </row>
    <row r="611" spans="1:11" ht="76.5">
      <c r="A611" s="232" t="s">
        <v>1113</v>
      </c>
      <c r="B611" s="232" t="s">
        <v>1456</v>
      </c>
      <c r="C611" s="1022"/>
      <c r="D611" s="202"/>
      <c r="E611" s="105"/>
      <c r="F611" s="202"/>
      <c r="G611" s="106"/>
      <c r="H611" s="106"/>
    </row>
    <row r="612" spans="1:11">
      <c r="B612" s="250" t="s">
        <v>1457</v>
      </c>
      <c r="C612" s="1022" t="s">
        <v>1458</v>
      </c>
      <c r="D612" s="202">
        <v>400</v>
      </c>
      <c r="E612" s="105"/>
      <c r="F612" s="696">
        <f>D612*E612</f>
        <v>0</v>
      </c>
      <c r="G612" s="106"/>
      <c r="H612" s="106"/>
    </row>
    <row r="613" spans="1:11">
      <c r="B613" s="250" t="s">
        <v>1459</v>
      </c>
      <c r="C613" s="1022" t="s">
        <v>1458</v>
      </c>
      <c r="D613" s="202">
        <v>400</v>
      </c>
      <c r="E613" s="105"/>
      <c r="F613" s="696">
        <f>D613*E613</f>
        <v>0</v>
      </c>
      <c r="G613" s="106"/>
      <c r="H613" s="106"/>
      <c r="I613" s="6"/>
      <c r="J613" s="947"/>
    </row>
    <row r="614" spans="1:11">
      <c r="B614" s="250"/>
      <c r="C614" s="1022"/>
      <c r="D614" s="247"/>
      <c r="E614" s="105"/>
      <c r="F614" s="202"/>
      <c r="G614" s="106"/>
      <c r="H614" s="106"/>
      <c r="I614" s="948"/>
      <c r="J614" s="947"/>
    </row>
    <row r="615" spans="1:11" s="18" customFormat="1">
      <c r="A615" s="222" t="s">
        <v>1433</v>
      </c>
      <c r="B615" s="223" t="s">
        <v>1460</v>
      </c>
      <c r="C615" s="224"/>
      <c r="D615" s="225"/>
      <c r="E615" s="99"/>
      <c r="F615" s="943">
        <f>SUM(F590:F614)</f>
        <v>0</v>
      </c>
      <c r="G615" s="981"/>
      <c r="H615" s="981"/>
      <c r="I615" s="9"/>
      <c r="J615" s="945"/>
      <c r="K615" s="14"/>
    </row>
    <row r="616" spans="1:11" s="18" customFormat="1">
      <c r="A616" s="276"/>
      <c r="B616" s="277"/>
      <c r="C616" s="238"/>
      <c r="D616" s="247"/>
      <c r="E616" s="105"/>
      <c r="F616" s="202"/>
      <c r="G616" s="106"/>
      <c r="H616" s="106"/>
      <c r="I616" s="948"/>
      <c r="J616" s="945"/>
      <c r="K616" s="1053"/>
    </row>
    <row r="617" spans="1:11" s="18" customFormat="1">
      <c r="A617" s="276"/>
      <c r="B617" s="277"/>
      <c r="C617" s="238"/>
      <c r="D617" s="247"/>
      <c r="E617" s="105"/>
      <c r="F617" s="202"/>
      <c r="G617" s="106"/>
      <c r="H617" s="106"/>
      <c r="I617" s="948"/>
      <c r="J617" s="945"/>
      <c r="K617" s="1053"/>
    </row>
    <row r="618" spans="1:11" s="18" customFormat="1">
      <c r="A618" s="276"/>
      <c r="B618" s="277"/>
      <c r="C618" s="238"/>
      <c r="D618" s="247"/>
      <c r="E618" s="105"/>
      <c r="F618" s="202"/>
      <c r="G618" s="106"/>
      <c r="H618" s="106"/>
      <c r="I618" s="12"/>
    </row>
    <row r="619" spans="1:11" s="18" customFormat="1">
      <c r="A619" s="222" t="s">
        <v>1461</v>
      </c>
      <c r="B619" s="267" t="s">
        <v>1462</v>
      </c>
      <c r="C619" s="224"/>
      <c r="D619" s="225"/>
      <c r="E619" s="99"/>
      <c r="F619" s="1054"/>
      <c r="G619" s="106"/>
      <c r="H619" s="106"/>
      <c r="I619" s="12"/>
    </row>
    <row r="620" spans="1:11" s="18" customFormat="1" ht="13.5" customHeight="1">
      <c r="A620" s="226"/>
      <c r="B620" s="227"/>
      <c r="C620" s="228"/>
      <c r="D620" s="199"/>
      <c r="E620" s="100"/>
      <c r="F620" s="1055"/>
      <c r="G620" s="106"/>
      <c r="H620" s="106"/>
      <c r="I620" s="12"/>
    </row>
    <row r="621" spans="1:11" s="18" customFormat="1" ht="13.5" customHeight="1">
      <c r="A621" s="268" t="s">
        <v>1062</v>
      </c>
      <c r="B621" s="267" t="s">
        <v>1063</v>
      </c>
      <c r="C621" s="269"/>
      <c r="D621" s="225"/>
      <c r="E621" s="99"/>
      <c r="F621" s="943">
        <f>F41</f>
        <v>0</v>
      </c>
      <c r="G621" s="106"/>
      <c r="H621" s="106"/>
      <c r="I621" s="12"/>
    </row>
    <row r="622" spans="1:11" s="18" customFormat="1" ht="13.5" customHeight="1">
      <c r="A622" s="222"/>
      <c r="B622" s="223"/>
      <c r="C622" s="224"/>
      <c r="D622" s="225"/>
      <c r="E622" s="99"/>
      <c r="F622" s="943"/>
      <c r="G622" s="106"/>
      <c r="H622" s="106"/>
      <c r="I622" s="12"/>
    </row>
    <row r="623" spans="1:11">
      <c r="A623" s="270" t="s">
        <v>1071</v>
      </c>
      <c r="B623" s="271" t="s">
        <v>1072</v>
      </c>
      <c r="C623" s="272"/>
      <c r="D623" s="199"/>
      <c r="E623" s="100"/>
      <c r="F623" s="1055">
        <f>F103</f>
        <v>0</v>
      </c>
      <c r="G623" s="106"/>
      <c r="H623" s="106"/>
      <c r="K623" s="18"/>
    </row>
    <row r="624" spans="1:11">
      <c r="A624" s="222"/>
      <c r="B624" s="223"/>
      <c r="C624" s="224"/>
      <c r="D624" s="225"/>
      <c r="E624" s="99"/>
      <c r="F624" s="943"/>
      <c r="G624" s="106"/>
      <c r="H624" s="106"/>
      <c r="K624" s="18"/>
    </row>
    <row r="625" spans="1:11">
      <c r="A625" s="268" t="s">
        <v>1121</v>
      </c>
      <c r="B625" s="268" t="s">
        <v>1463</v>
      </c>
      <c r="C625" s="272"/>
      <c r="D625" s="199"/>
      <c r="E625" s="100"/>
      <c r="F625" s="1055">
        <f>F332</f>
        <v>0</v>
      </c>
      <c r="G625" s="106"/>
      <c r="H625" s="106"/>
    </row>
    <row r="626" spans="1:11">
      <c r="A626" s="222"/>
      <c r="B626" s="223"/>
      <c r="C626" s="224"/>
      <c r="D626" s="225"/>
      <c r="E626" s="99"/>
      <c r="F626" s="943"/>
      <c r="G626" s="106"/>
      <c r="H626" s="106"/>
    </row>
    <row r="627" spans="1:11">
      <c r="A627" s="268" t="s">
        <v>1256</v>
      </c>
      <c r="B627" s="273" t="s">
        <v>1257</v>
      </c>
      <c r="C627" s="272"/>
      <c r="D627" s="199"/>
      <c r="E627" s="100"/>
      <c r="F627" s="1055">
        <f>F349</f>
        <v>0</v>
      </c>
      <c r="G627" s="106"/>
      <c r="H627" s="106"/>
    </row>
    <row r="628" spans="1:11">
      <c r="A628" s="222"/>
      <c r="B628" s="223"/>
      <c r="C628" s="224"/>
      <c r="D628" s="225"/>
      <c r="E628" s="99"/>
      <c r="F628" s="943"/>
      <c r="G628" s="106"/>
      <c r="H628" s="106"/>
    </row>
    <row r="629" spans="1:11">
      <c r="A629" s="268" t="s">
        <v>1268</v>
      </c>
      <c r="B629" s="273" t="s">
        <v>1269</v>
      </c>
      <c r="C629" s="272"/>
      <c r="D629" s="199"/>
      <c r="E629" s="100"/>
      <c r="F629" s="1055">
        <f>F438</f>
        <v>0</v>
      </c>
      <c r="G629" s="106"/>
      <c r="H629" s="106"/>
    </row>
    <row r="630" spans="1:11" s="1056" customFormat="1">
      <c r="A630" s="222"/>
      <c r="B630" s="223"/>
      <c r="C630" s="224"/>
      <c r="D630" s="225"/>
      <c r="E630" s="99"/>
      <c r="F630" s="943"/>
      <c r="G630" s="106"/>
      <c r="H630" s="106"/>
      <c r="I630" s="12"/>
      <c r="K630" s="14"/>
    </row>
    <row r="631" spans="1:11">
      <c r="A631" s="268" t="s">
        <v>1335</v>
      </c>
      <c r="B631" s="273" t="s">
        <v>1336</v>
      </c>
      <c r="C631" s="272"/>
      <c r="D631" s="199"/>
      <c r="E631" s="100"/>
      <c r="F631" s="1055">
        <f>F540</f>
        <v>0</v>
      </c>
      <c r="G631" s="106"/>
      <c r="H631" s="106"/>
      <c r="K631" s="1056"/>
    </row>
    <row r="632" spans="1:11">
      <c r="A632" s="222"/>
      <c r="B632" s="223"/>
      <c r="C632" s="224"/>
      <c r="D632" s="225"/>
      <c r="E632" s="99"/>
      <c r="F632" s="943"/>
      <c r="G632" s="106"/>
      <c r="H632" s="106"/>
    </row>
    <row r="633" spans="1:11">
      <c r="A633" s="268" t="s">
        <v>1402</v>
      </c>
      <c r="B633" s="273" t="s">
        <v>1464</v>
      </c>
      <c r="C633" s="272"/>
      <c r="D633" s="199"/>
      <c r="E633" s="100"/>
      <c r="F633" s="1055">
        <f>F577</f>
        <v>0</v>
      </c>
      <c r="G633" s="106"/>
      <c r="H633" s="106"/>
    </row>
    <row r="634" spans="1:11">
      <c r="A634" s="222"/>
      <c r="B634" s="223"/>
      <c r="C634" s="224"/>
      <c r="D634" s="225"/>
      <c r="E634" s="99"/>
      <c r="F634" s="943"/>
      <c r="G634" s="106"/>
      <c r="H634" s="106"/>
    </row>
    <row r="635" spans="1:11">
      <c r="A635" s="268" t="s">
        <v>1433</v>
      </c>
      <c r="B635" s="273" t="s">
        <v>1465</v>
      </c>
      <c r="C635" s="272"/>
      <c r="D635" s="199"/>
      <c r="E635" s="100"/>
      <c r="F635" s="1055">
        <f>F615</f>
        <v>0</v>
      </c>
      <c r="G635" s="106"/>
      <c r="H635" s="106"/>
    </row>
    <row r="636" spans="1:11">
      <c r="A636" s="222"/>
      <c r="B636" s="223"/>
      <c r="C636" s="224"/>
      <c r="D636" s="225"/>
      <c r="E636" s="99"/>
      <c r="F636" s="943"/>
      <c r="G636" s="106"/>
      <c r="H636" s="106"/>
    </row>
    <row r="637" spans="1:11">
      <c r="A637" s="222"/>
      <c r="B637" s="263"/>
      <c r="C637" s="274"/>
      <c r="D637" s="275"/>
      <c r="E637" s="111"/>
      <c r="F637" s="1057"/>
      <c r="G637" s="106"/>
      <c r="H637" s="106"/>
    </row>
    <row r="638" spans="1:11">
      <c r="A638" s="222" t="s">
        <v>1461</v>
      </c>
      <c r="B638" s="267" t="s">
        <v>1466</v>
      </c>
      <c r="C638" s="224"/>
      <c r="D638" s="225"/>
      <c r="E638" s="99"/>
      <c r="F638" s="943">
        <f>SUM(F621:F637)</f>
        <v>0</v>
      </c>
      <c r="G638" s="106"/>
      <c r="H638" s="106"/>
    </row>
    <row r="639" spans="1:11">
      <c r="A639" s="276"/>
      <c r="B639" s="277"/>
      <c r="D639" s="247"/>
      <c r="E639" s="105"/>
      <c r="F639" s="202"/>
      <c r="G639" s="106"/>
      <c r="H639" s="106"/>
    </row>
    <row r="640" spans="1:11" ht="13.5" thickBot="1">
      <c r="A640" s="276"/>
      <c r="B640" s="906"/>
      <c r="D640" s="247"/>
      <c r="E640" s="105"/>
      <c r="F640" s="202"/>
      <c r="G640" s="106"/>
      <c r="H640" s="106"/>
      <c r="I640" s="15"/>
    </row>
    <row r="641" spans="1:11" ht="13.5" thickBot="1">
      <c r="A641" s="917" t="s">
        <v>1467</v>
      </c>
      <c r="B641" s="1058" t="s">
        <v>1468</v>
      </c>
      <c r="C641" s="1059"/>
      <c r="D641" s="247"/>
      <c r="E641" s="105"/>
      <c r="F641" s="202"/>
      <c r="G641" s="106"/>
      <c r="H641" s="106"/>
    </row>
    <row r="642" spans="1:11" s="18" customFormat="1">
      <c r="A642" s="276"/>
      <c r="B642" s="906"/>
      <c r="C642" s="238"/>
      <c r="D642" s="247"/>
      <c r="E642" s="105"/>
      <c r="F642" s="202"/>
      <c r="G642" s="106"/>
      <c r="H642" s="106"/>
      <c r="I642" s="15"/>
      <c r="K642" s="14"/>
    </row>
    <row r="643" spans="1:11" ht="25.5">
      <c r="A643" s="276"/>
      <c r="B643" s="906" t="s">
        <v>1469</v>
      </c>
      <c r="D643" s="247"/>
      <c r="E643" s="105"/>
      <c r="F643" s="202"/>
      <c r="G643" s="106"/>
      <c r="H643" s="106"/>
      <c r="K643" s="18"/>
    </row>
    <row r="644" spans="1:11" ht="25.5">
      <c r="A644" s="276"/>
      <c r="B644" s="233" t="s">
        <v>1470</v>
      </c>
      <c r="D644" s="247"/>
      <c r="E644" s="105"/>
      <c r="F644" s="202"/>
      <c r="G644" s="106"/>
      <c r="H644" s="106"/>
    </row>
    <row r="645" spans="1:11">
      <c r="A645" s="276"/>
      <c r="B645" s="233" t="s">
        <v>1471</v>
      </c>
      <c r="C645" s="928"/>
      <c r="D645" s="247"/>
      <c r="E645" s="105"/>
      <c r="F645" s="202"/>
      <c r="G645" s="106"/>
      <c r="H645" s="106"/>
    </row>
    <row r="646" spans="1:11">
      <c r="A646" s="276"/>
      <c r="B646" s="233" t="s">
        <v>1472</v>
      </c>
      <c r="D646" s="247"/>
      <c r="E646" s="105"/>
      <c r="F646" s="202"/>
      <c r="G646" s="106"/>
      <c r="H646" s="106"/>
    </row>
    <row r="647" spans="1:11">
      <c r="A647" s="276"/>
      <c r="B647" s="233" t="s">
        <v>1473</v>
      </c>
      <c r="D647" s="247"/>
      <c r="E647" s="105"/>
      <c r="F647" s="202"/>
      <c r="G647" s="106"/>
      <c r="H647" s="106"/>
    </row>
    <row r="648" spans="1:11">
      <c r="A648" s="276"/>
      <c r="B648" s="233" t="s">
        <v>1474</v>
      </c>
      <c r="D648" s="247"/>
      <c r="E648" s="105"/>
      <c r="F648" s="202"/>
      <c r="G648" s="106"/>
      <c r="H648" s="106"/>
    </row>
    <row r="649" spans="1:11">
      <c r="A649" s="276"/>
      <c r="B649" s="233" t="s">
        <v>1475</v>
      </c>
      <c r="D649" s="247"/>
      <c r="E649" s="105"/>
      <c r="F649" s="202"/>
      <c r="G649" s="106"/>
      <c r="H649" s="106"/>
    </row>
    <row r="650" spans="1:11">
      <c r="A650" s="276"/>
      <c r="B650" s="233" t="s">
        <v>1476</v>
      </c>
      <c r="D650" s="247"/>
      <c r="E650" s="105"/>
      <c r="F650" s="916"/>
      <c r="G650" s="1060"/>
      <c r="H650" s="1060"/>
    </row>
    <row r="651" spans="1:11">
      <c r="A651" s="276"/>
      <c r="B651" s="233" t="s">
        <v>1477</v>
      </c>
      <c r="D651" s="247"/>
      <c r="E651" s="105"/>
      <c r="F651" s="916"/>
      <c r="G651" s="1060"/>
      <c r="H651" s="1060"/>
    </row>
    <row r="652" spans="1:11">
      <c r="A652" s="276"/>
      <c r="B652" s="233" t="s">
        <v>1478</v>
      </c>
      <c r="D652" s="247"/>
      <c r="E652" s="105"/>
      <c r="F652" s="916"/>
      <c r="G652" s="1060"/>
      <c r="H652" s="1060"/>
    </row>
    <row r="653" spans="1:11">
      <c r="A653" s="276"/>
      <c r="B653" s="233" t="s">
        <v>1479</v>
      </c>
      <c r="D653" s="247"/>
      <c r="E653" s="105"/>
      <c r="F653" s="916"/>
      <c r="G653" s="1060"/>
      <c r="H653" s="1060"/>
    </row>
    <row r="654" spans="1:11" ht="25.5">
      <c r="A654" s="276"/>
      <c r="B654" s="233" t="s">
        <v>1480</v>
      </c>
      <c r="D654" s="247"/>
      <c r="E654" s="105"/>
      <c r="F654" s="916"/>
      <c r="G654" s="1060"/>
      <c r="H654" s="1060"/>
    </row>
    <row r="655" spans="1:11">
      <c r="A655" s="276"/>
      <c r="B655" s="233" t="s">
        <v>1481</v>
      </c>
      <c r="D655" s="247"/>
      <c r="E655" s="105"/>
      <c r="F655" s="202"/>
      <c r="G655" s="106"/>
      <c r="H655" s="106"/>
    </row>
    <row r="656" spans="1:11" ht="38.25">
      <c r="A656" s="276"/>
      <c r="B656" s="233" t="s">
        <v>1482</v>
      </c>
      <c r="D656" s="247"/>
      <c r="E656" s="105"/>
      <c r="F656" s="202"/>
      <c r="G656" s="106"/>
      <c r="H656" s="106"/>
    </row>
    <row r="657" spans="1:14" ht="25.5">
      <c r="A657" s="276"/>
      <c r="B657" s="233" t="s">
        <v>1483</v>
      </c>
      <c r="D657" s="247"/>
      <c r="E657" s="105"/>
      <c r="F657" s="202"/>
      <c r="G657" s="106"/>
      <c r="H657" s="106"/>
    </row>
    <row r="658" spans="1:14" ht="25.5">
      <c r="A658" s="276"/>
      <c r="B658" s="233" t="s">
        <v>1484</v>
      </c>
      <c r="D658" s="247"/>
      <c r="E658" s="105"/>
      <c r="F658" s="202"/>
      <c r="G658" s="106"/>
      <c r="H658" s="106"/>
      <c r="I658" s="15"/>
    </row>
    <row r="659" spans="1:14">
      <c r="A659" s="276"/>
      <c r="B659" s="233" t="s">
        <v>1485</v>
      </c>
      <c r="D659" s="247"/>
      <c r="E659" s="105"/>
      <c r="F659" s="202"/>
      <c r="G659" s="106"/>
      <c r="H659" s="106"/>
      <c r="I659" s="15"/>
    </row>
    <row r="660" spans="1:14">
      <c r="A660" s="276"/>
      <c r="B660" s="233" t="s">
        <v>1486</v>
      </c>
      <c r="D660" s="247"/>
      <c r="E660" s="105"/>
      <c r="F660" s="202"/>
      <c r="G660" s="106"/>
      <c r="H660" s="106"/>
      <c r="I660" s="15"/>
    </row>
    <row r="661" spans="1:14" ht="25.5">
      <c r="A661" s="276"/>
      <c r="B661" s="233" t="s">
        <v>1487</v>
      </c>
      <c r="D661" s="247"/>
      <c r="E661" s="105"/>
      <c r="F661" s="202"/>
      <c r="G661" s="106"/>
      <c r="H661" s="106"/>
      <c r="I661" s="15"/>
    </row>
    <row r="662" spans="1:14" ht="51">
      <c r="A662" s="276"/>
      <c r="B662" s="233" t="s">
        <v>1488</v>
      </c>
      <c r="D662" s="247"/>
      <c r="E662" s="105"/>
      <c r="F662" s="202"/>
      <c r="G662" s="106"/>
      <c r="H662" s="106"/>
      <c r="I662" s="15"/>
    </row>
    <row r="663" spans="1:14">
      <c r="A663" s="276"/>
      <c r="D663" s="247"/>
      <c r="E663" s="105"/>
      <c r="F663" s="202"/>
      <c r="G663" s="106"/>
      <c r="H663" s="106"/>
      <c r="I663" s="15"/>
    </row>
    <row r="664" spans="1:14">
      <c r="A664" s="276"/>
      <c r="D664" s="247"/>
      <c r="E664" s="105"/>
      <c r="F664" s="202"/>
      <c r="G664" s="106"/>
      <c r="H664" s="106"/>
      <c r="I664" s="15"/>
    </row>
    <row r="665" spans="1:14" s="18" customFormat="1">
      <c r="A665" s="222" t="s">
        <v>1062</v>
      </c>
      <c r="B665" s="280" t="s">
        <v>1489</v>
      </c>
      <c r="C665" s="1061"/>
      <c r="D665" s="247"/>
      <c r="E665" s="105"/>
      <c r="F665" s="202"/>
      <c r="G665" s="106"/>
      <c r="H665" s="106"/>
      <c r="I665" s="12"/>
    </row>
    <row r="666" spans="1:14" s="18" customFormat="1">
      <c r="A666" s="276"/>
      <c r="B666" s="233"/>
      <c r="C666" s="238"/>
      <c r="D666" s="247"/>
      <c r="E666" s="105"/>
      <c r="F666" s="202"/>
      <c r="G666" s="106"/>
      <c r="H666" s="106"/>
      <c r="I666" s="12"/>
    </row>
    <row r="667" spans="1:14" ht="51">
      <c r="A667" s="232" t="s">
        <v>1058</v>
      </c>
      <c r="B667" s="1001" t="s">
        <v>1490</v>
      </c>
      <c r="D667" s="247"/>
      <c r="E667" s="105"/>
      <c r="F667" s="210"/>
      <c r="G667" s="963"/>
      <c r="H667" s="963"/>
      <c r="K667" s="18"/>
    </row>
    <row r="668" spans="1:14" ht="38.25">
      <c r="B668" s="1001" t="s">
        <v>1491</v>
      </c>
      <c r="D668" s="247"/>
      <c r="E668" s="105"/>
      <c r="F668" s="210"/>
      <c r="G668" s="963"/>
      <c r="H668" s="963"/>
      <c r="K668" s="18"/>
    </row>
    <row r="669" spans="1:14" ht="25.5">
      <c r="B669" s="1001" t="s">
        <v>1492</v>
      </c>
      <c r="D669" s="247"/>
      <c r="E669" s="105"/>
      <c r="F669" s="210"/>
      <c r="G669" s="963"/>
      <c r="H669" s="963"/>
      <c r="K669" s="18"/>
    </row>
    <row r="670" spans="1:14" ht="25.5">
      <c r="B670" s="1001" t="s">
        <v>1493</v>
      </c>
      <c r="D670" s="247"/>
      <c r="E670" s="105"/>
      <c r="F670" s="210"/>
      <c r="G670" s="963"/>
      <c r="H670" s="963"/>
    </row>
    <row r="671" spans="1:14">
      <c r="B671" s="1001" t="s">
        <v>1494</v>
      </c>
      <c r="C671" s="238" t="s">
        <v>1294</v>
      </c>
      <c r="D671" s="202">
        <v>900</v>
      </c>
      <c r="E671" s="105"/>
      <c r="F671" s="210">
        <f>D671*E671</f>
        <v>0</v>
      </c>
      <c r="G671" s="963"/>
      <c r="H671" s="963"/>
      <c r="N671" s="7"/>
    </row>
    <row r="672" spans="1:14">
      <c r="B672" s="1001"/>
      <c r="D672" s="247"/>
      <c r="E672" s="105"/>
      <c r="F672" s="210"/>
      <c r="G672" s="963"/>
      <c r="H672" s="963"/>
      <c r="N672" s="7"/>
    </row>
    <row r="673" spans="1:16" ht="38.25">
      <c r="A673" s="232" t="s">
        <v>1067</v>
      </c>
      <c r="B673" s="231" t="s">
        <v>1495</v>
      </c>
      <c r="D673" s="247"/>
      <c r="E673" s="109"/>
      <c r="G673" s="106"/>
      <c r="H673" s="106"/>
    </row>
    <row r="674" spans="1:16" ht="25.5">
      <c r="B674" s="231" t="s">
        <v>1496</v>
      </c>
      <c r="D674" s="247"/>
      <c r="E674" s="109"/>
      <c r="G674" s="106"/>
      <c r="H674" s="106"/>
    </row>
    <row r="675" spans="1:16" s="983" customFormat="1" ht="38.25">
      <c r="A675" s="276"/>
      <c r="B675" s="231" t="s">
        <v>1497</v>
      </c>
      <c r="C675" s="238"/>
      <c r="D675" s="247"/>
      <c r="E675" s="105"/>
      <c r="F675" s="210"/>
      <c r="G675" s="963"/>
      <c r="H675" s="963"/>
      <c r="I675" s="15"/>
    </row>
    <row r="676" spans="1:16" s="983" customFormat="1" ht="25.5">
      <c r="A676" s="276"/>
      <c r="B676" s="231" t="s">
        <v>1498</v>
      </c>
      <c r="C676" s="238"/>
      <c r="D676" s="247"/>
      <c r="E676" s="105"/>
      <c r="F676" s="210"/>
      <c r="G676" s="963"/>
      <c r="H676" s="963"/>
      <c r="I676" s="15"/>
    </row>
    <row r="677" spans="1:16" s="983" customFormat="1">
      <c r="A677" s="276"/>
      <c r="B677" s="231" t="s">
        <v>1499</v>
      </c>
      <c r="C677" s="238"/>
      <c r="D677" s="247"/>
      <c r="E677" s="105"/>
      <c r="F677" s="210"/>
      <c r="G677" s="963"/>
      <c r="H677" s="963"/>
      <c r="I677" s="15"/>
    </row>
    <row r="678" spans="1:16" s="983" customFormat="1">
      <c r="A678" s="276"/>
      <c r="B678" s="231" t="s">
        <v>1500</v>
      </c>
      <c r="C678" s="238" t="s">
        <v>1294</v>
      </c>
      <c r="D678" s="202">
        <v>70</v>
      </c>
      <c r="E678" s="105"/>
      <c r="F678" s="210">
        <f>D678*E678</f>
        <v>0</v>
      </c>
      <c r="G678" s="963"/>
      <c r="H678" s="963"/>
      <c r="I678" s="15"/>
    </row>
    <row r="679" spans="1:16" s="983" customFormat="1">
      <c r="A679" s="276"/>
      <c r="B679" s="231"/>
      <c r="C679" s="238"/>
      <c r="D679" s="247"/>
      <c r="E679" s="105"/>
      <c r="F679" s="210"/>
      <c r="G679" s="963"/>
      <c r="H679" s="963"/>
      <c r="I679" s="15"/>
    </row>
    <row r="680" spans="1:16" s="983" customFormat="1" ht="25.5">
      <c r="A680" s="232">
        <v>3</v>
      </c>
      <c r="B680" s="231" t="s">
        <v>1501</v>
      </c>
      <c r="C680" s="1004"/>
      <c r="D680" s="1062"/>
      <c r="E680" s="1005"/>
      <c r="F680" s="210"/>
      <c r="G680" s="963"/>
      <c r="H680" s="963"/>
      <c r="I680" s="15"/>
      <c r="K680" s="14"/>
    </row>
    <row r="681" spans="1:16" s="983" customFormat="1" ht="38.25">
      <c r="A681" s="232"/>
      <c r="B681" s="231" t="s">
        <v>1502</v>
      </c>
      <c r="C681" s="1004"/>
      <c r="D681" s="1062"/>
      <c r="E681" s="1005"/>
      <c r="F681" s="210"/>
      <c r="G681" s="963"/>
      <c r="H681" s="963"/>
      <c r="I681" s="15"/>
    </row>
    <row r="682" spans="1:16" s="983" customFormat="1">
      <c r="A682" s="232"/>
      <c r="B682" s="231" t="s">
        <v>1503</v>
      </c>
      <c r="C682" s="1004"/>
      <c r="D682" s="1062"/>
      <c r="E682" s="1005"/>
      <c r="F682" s="210"/>
      <c r="G682" s="963"/>
      <c r="H682" s="963"/>
      <c r="I682" s="15"/>
    </row>
    <row r="683" spans="1:16" s="983" customFormat="1">
      <c r="A683" s="232"/>
      <c r="B683" s="1001" t="s">
        <v>1504</v>
      </c>
      <c r="C683" s="238" t="s">
        <v>1294</v>
      </c>
      <c r="D683" s="202">
        <v>70</v>
      </c>
      <c r="E683" s="105"/>
      <c r="F683" s="210">
        <f>D683*E683</f>
        <v>0</v>
      </c>
      <c r="G683" s="963"/>
      <c r="H683" s="963"/>
      <c r="I683" s="15"/>
    </row>
    <row r="684" spans="1:16" s="983" customFormat="1">
      <c r="A684" s="232"/>
      <c r="B684" s="1001"/>
      <c r="C684" s="238"/>
      <c r="D684" s="247"/>
      <c r="E684" s="105"/>
      <c r="F684" s="210"/>
      <c r="G684" s="963"/>
      <c r="H684" s="963"/>
      <c r="I684" s="15"/>
    </row>
    <row r="685" spans="1:16" s="1064" customFormat="1" ht="25.5">
      <c r="A685" s="232">
        <v>4</v>
      </c>
      <c r="B685" s="1001" t="s">
        <v>1505</v>
      </c>
      <c r="C685" s="238"/>
      <c r="D685" s="247"/>
      <c r="E685" s="105"/>
      <c r="F685" s="210"/>
      <c r="G685" s="963"/>
      <c r="H685" s="963"/>
      <c r="I685" s="1063"/>
      <c r="K685" s="983"/>
    </row>
    <row r="686" spans="1:16" s="1064" customFormat="1" ht="25.5">
      <c r="A686" s="232"/>
      <c r="B686" s="1001" t="s">
        <v>1506</v>
      </c>
      <c r="C686" s="238"/>
      <c r="D686" s="247"/>
      <c r="E686" s="105"/>
      <c r="F686" s="210"/>
      <c r="G686" s="963"/>
      <c r="H686" s="963"/>
      <c r="I686" s="1063"/>
      <c r="P686" s="1065"/>
    </row>
    <row r="687" spans="1:16" s="1064" customFormat="1">
      <c r="A687" s="232"/>
      <c r="B687" s="1001" t="s">
        <v>1507</v>
      </c>
      <c r="C687" s="238"/>
      <c r="D687" s="247"/>
      <c r="E687" s="105"/>
      <c r="F687" s="210"/>
      <c r="G687" s="963"/>
      <c r="H687" s="963"/>
      <c r="I687" s="1063"/>
    </row>
    <row r="688" spans="1:16" s="1064" customFormat="1" ht="25.5">
      <c r="A688" s="232"/>
      <c r="B688" s="1001" t="s">
        <v>1508</v>
      </c>
      <c r="C688" s="238"/>
      <c r="D688" s="247"/>
      <c r="E688" s="105"/>
      <c r="F688" s="210"/>
      <c r="G688" s="963"/>
      <c r="H688" s="963"/>
      <c r="I688" s="1063"/>
    </row>
    <row r="689" spans="1:11" s="1064" customFormat="1" ht="38.25">
      <c r="A689" s="232"/>
      <c r="B689" s="1001" t="s">
        <v>1509</v>
      </c>
      <c r="C689" s="238"/>
      <c r="D689" s="247"/>
      <c r="E689" s="105"/>
      <c r="F689" s="210"/>
      <c r="G689" s="963"/>
      <c r="H689" s="963"/>
      <c r="I689" s="1063"/>
    </row>
    <row r="690" spans="1:11" s="983" customFormat="1">
      <c r="A690" s="276"/>
      <c r="B690" s="1001" t="s">
        <v>1510</v>
      </c>
      <c r="C690" s="238" t="s">
        <v>1294</v>
      </c>
      <c r="D690" s="202">
        <v>530</v>
      </c>
      <c r="E690" s="105"/>
      <c r="F690" s="210">
        <f>D690*E690</f>
        <v>0</v>
      </c>
      <c r="G690" s="963"/>
      <c r="H690" s="963"/>
      <c r="I690" s="15"/>
      <c r="K690" s="1064"/>
    </row>
    <row r="691" spans="1:11" s="983" customFormat="1">
      <c r="A691" s="276"/>
      <c r="B691" s="1001"/>
      <c r="C691" s="238"/>
      <c r="D691" s="247"/>
      <c r="E691" s="105"/>
      <c r="F691" s="210"/>
      <c r="G691" s="963"/>
      <c r="H691" s="963"/>
      <c r="I691" s="15"/>
    </row>
    <row r="692" spans="1:11" s="983" customFormat="1" ht="76.5">
      <c r="A692" s="232">
        <v>5</v>
      </c>
      <c r="B692" s="233" t="s">
        <v>1511</v>
      </c>
      <c r="C692" s="238"/>
      <c r="D692" s="1066"/>
      <c r="E692" s="105"/>
      <c r="F692" s="210"/>
      <c r="G692" s="963"/>
      <c r="H692" s="963"/>
      <c r="I692" s="15"/>
    </row>
    <row r="693" spans="1:11" s="983" customFormat="1">
      <c r="A693" s="232"/>
      <c r="B693" s="233" t="s">
        <v>1512</v>
      </c>
      <c r="C693" s="238" t="s">
        <v>1294</v>
      </c>
      <c r="D693" s="1067">
        <v>20</v>
      </c>
      <c r="E693" s="105"/>
      <c r="F693" s="210">
        <f>D693*E693</f>
        <v>0</v>
      </c>
      <c r="G693" s="963"/>
      <c r="H693" s="963"/>
      <c r="I693" s="15"/>
    </row>
    <row r="694" spans="1:11" s="983" customFormat="1">
      <c r="A694" s="276"/>
      <c r="B694" s="1001"/>
      <c r="C694" s="238"/>
      <c r="D694" s="247"/>
      <c r="E694" s="105"/>
      <c r="F694" s="210"/>
      <c r="G694" s="963"/>
      <c r="H694" s="963"/>
      <c r="I694" s="15"/>
    </row>
    <row r="695" spans="1:11" s="983" customFormat="1" ht="52.5" customHeight="1">
      <c r="A695" s="232" t="s">
        <v>1140</v>
      </c>
      <c r="B695" s="967" t="s">
        <v>1513</v>
      </c>
      <c r="C695" s="238" t="s">
        <v>1066</v>
      </c>
      <c r="D695" s="202">
        <v>80</v>
      </c>
      <c r="E695" s="105"/>
      <c r="F695" s="210">
        <f>D695*E695</f>
        <v>0</v>
      </c>
      <c r="G695" s="963"/>
      <c r="H695" s="963"/>
      <c r="I695" s="948"/>
      <c r="J695" s="982"/>
      <c r="K695" s="982"/>
    </row>
    <row r="696" spans="1:11" s="983" customFormat="1">
      <c r="A696" s="276"/>
      <c r="B696" s="1001"/>
      <c r="C696" s="238"/>
      <c r="D696" s="904"/>
      <c r="E696" s="105"/>
      <c r="F696" s="210"/>
      <c r="G696" s="963"/>
      <c r="H696" s="963"/>
      <c r="I696" s="948"/>
      <c r="J696" s="982"/>
      <c r="K696" s="982"/>
    </row>
    <row r="697" spans="1:11" s="965" customFormat="1">
      <c r="A697" s="222" t="s">
        <v>1062</v>
      </c>
      <c r="B697" s="278" t="s">
        <v>1514</v>
      </c>
      <c r="C697" s="278"/>
      <c r="D697" s="278"/>
      <c r="E697" s="112"/>
      <c r="F697" s="943">
        <f>SUM(F668:F696)</f>
        <v>0</v>
      </c>
      <c r="G697" s="981"/>
      <c r="H697" s="981"/>
      <c r="I697" s="9"/>
      <c r="J697" s="1068"/>
      <c r="K697" s="982"/>
    </row>
    <row r="698" spans="1:11" s="965" customFormat="1">
      <c r="A698" s="276"/>
      <c r="B698" s="233"/>
      <c r="C698" s="238"/>
      <c r="D698" s="904"/>
      <c r="E698" s="105"/>
      <c r="F698" s="202"/>
      <c r="G698" s="106"/>
      <c r="H698" s="106"/>
      <c r="I698" s="948"/>
      <c r="J698" s="1068"/>
      <c r="K698" s="1068"/>
    </row>
    <row r="699" spans="1:11" s="1070" customFormat="1">
      <c r="A699" s="281" t="s">
        <v>1256</v>
      </c>
      <c r="B699" s="1069" t="s">
        <v>1515</v>
      </c>
      <c r="C699" s="228"/>
      <c r="D699" s="221"/>
      <c r="E699" s="100"/>
      <c r="F699" s="200"/>
      <c r="G699" s="100"/>
      <c r="H699" s="100"/>
      <c r="I699" s="6"/>
      <c r="K699" s="1071"/>
    </row>
    <row r="700" spans="1:11" s="1071" customFormat="1">
      <c r="A700" s="279"/>
      <c r="B700" s="234"/>
      <c r="C700" s="228"/>
      <c r="D700" s="221"/>
      <c r="E700" s="100"/>
      <c r="F700" s="200"/>
      <c r="G700" s="100"/>
      <c r="H700" s="100"/>
      <c r="I700" s="948"/>
      <c r="K700" s="1070"/>
    </row>
    <row r="701" spans="1:11" s="1071" customFormat="1">
      <c r="A701" s="279"/>
      <c r="B701" s="1072" t="s">
        <v>1073</v>
      </c>
      <c r="C701" s="228"/>
      <c r="D701" s="221"/>
      <c r="E701" s="100"/>
      <c r="F701" s="200"/>
      <c r="G701" s="100"/>
      <c r="H701" s="100"/>
      <c r="I701" s="948"/>
      <c r="K701" s="1070"/>
    </row>
    <row r="702" spans="1:11" s="1071" customFormat="1" ht="38.25">
      <c r="A702" s="279"/>
      <c r="B702" s="1073" t="s">
        <v>1516</v>
      </c>
      <c r="C702" s="228"/>
      <c r="D702" s="221"/>
      <c r="E702" s="100"/>
      <c r="F702" s="200"/>
      <c r="G702" s="100"/>
      <c r="H702" s="100"/>
      <c r="I702" s="948"/>
      <c r="K702" s="1070"/>
    </row>
    <row r="703" spans="1:11" s="1071" customFormat="1" ht="38.25">
      <c r="A703" s="279"/>
      <c r="B703" s="234" t="s">
        <v>1517</v>
      </c>
      <c r="C703" s="228"/>
      <c r="D703" s="221"/>
      <c r="E703" s="100"/>
      <c r="F703" s="200"/>
      <c r="G703" s="100"/>
      <c r="H703" s="100"/>
      <c r="I703" s="948"/>
      <c r="K703" s="1070"/>
    </row>
    <row r="704" spans="1:11" s="1071" customFormat="1" ht="38.25">
      <c r="A704" s="279"/>
      <c r="B704" s="234" t="s">
        <v>1518</v>
      </c>
      <c r="C704" s="228"/>
      <c r="D704" s="221"/>
      <c r="E704" s="100"/>
      <c r="F704" s="200"/>
      <c r="G704" s="100"/>
      <c r="H704" s="100"/>
      <c r="I704" s="948"/>
      <c r="K704" s="1070"/>
    </row>
    <row r="705" spans="1:11" s="1071" customFormat="1" ht="25.5">
      <c r="A705" s="279"/>
      <c r="B705" s="234" t="s">
        <v>1519</v>
      </c>
      <c r="C705" s="228"/>
      <c r="D705" s="221"/>
      <c r="E705" s="100"/>
      <c r="F705" s="200"/>
      <c r="G705" s="100"/>
      <c r="H705" s="100"/>
      <c r="I705" s="948"/>
      <c r="K705" s="1070"/>
    </row>
    <row r="706" spans="1:11" s="1071" customFormat="1">
      <c r="A706" s="279"/>
      <c r="B706" s="234"/>
      <c r="C706" s="228"/>
      <c r="D706" s="221"/>
      <c r="E706" s="100"/>
      <c r="F706" s="200"/>
      <c r="G706" s="100"/>
      <c r="H706" s="100"/>
      <c r="I706" s="948"/>
      <c r="K706" s="1070"/>
    </row>
    <row r="707" spans="1:11" s="1071" customFormat="1" ht="25.5">
      <c r="A707" s="279">
        <v>1</v>
      </c>
      <c r="B707" s="961" t="s">
        <v>1520</v>
      </c>
      <c r="C707" s="228"/>
      <c r="D707" s="221"/>
      <c r="E707" s="100"/>
      <c r="F707" s="200"/>
      <c r="G707" s="100"/>
      <c r="H707" s="100"/>
      <c r="I707" s="948"/>
      <c r="K707" s="1070"/>
    </row>
    <row r="708" spans="1:11" s="1071" customFormat="1" ht="25.5">
      <c r="A708" s="279"/>
      <c r="B708" s="961" t="s">
        <v>1521</v>
      </c>
      <c r="C708" s="228"/>
      <c r="D708" s="221"/>
      <c r="E708" s="100"/>
      <c r="F708" s="200"/>
      <c r="G708" s="100"/>
      <c r="H708" s="100"/>
      <c r="I708" s="948"/>
      <c r="K708" s="1070"/>
    </row>
    <row r="709" spans="1:11" s="1071" customFormat="1">
      <c r="A709" s="279"/>
      <c r="B709" s="961" t="s">
        <v>1522</v>
      </c>
      <c r="C709" s="228"/>
      <c r="D709" s="221"/>
      <c r="E709" s="100"/>
      <c r="F709" s="200"/>
      <c r="G709" s="100"/>
      <c r="H709" s="100"/>
      <c r="I709" s="948"/>
      <c r="K709" s="1070"/>
    </row>
    <row r="710" spans="1:11" s="1071" customFormat="1" ht="38.25">
      <c r="A710" s="279"/>
      <c r="B710" s="961" t="s">
        <v>1523</v>
      </c>
      <c r="C710" s="228"/>
      <c r="D710" s="221"/>
      <c r="E710" s="100"/>
      <c r="F710" s="200"/>
      <c r="G710" s="100"/>
      <c r="H710" s="100"/>
      <c r="I710" s="948"/>
      <c r="K710" s="1070"/>
    </row>
    <row r="711" spans="1:11" s="1071" customFormat="1">
      <c r="A711" s="279"/>
      <c r="B711" s="961" t="s">
        <v>1524</v>
      </c>
      <c r="C711" s="228"/>
      <c r="D711" s="221"/>
      <c r="E711" s="100"/>
      <c r="F711" s="200"/>
      <c r="G711" s="100"/>
      <c r="H711" s="100"/>
      <c r="I711" s="948"/>
      <c r="K711" s="1070"/>
    </row>
    <row r="712" spans="1:11" s="1071" customFormat="1">
      <c r="A712" s="279"/>
      <c r="B712" s="961" t="s">
        <v>1525</v>
      </c>
      <c r="C712" s="228"/>
      <c r="D712" s="221"/>
      <c r="E712" s="100"/>
      <c r="F712" s="200"/>
      <c r="G712" s="100"/>
      <c r="H712" s="100"/>
      <c r="I712" s="948"/>
      <c r="K712" s="1070"/>
    </row>
    <row r="713" spans="1:11" s="1071" customFormat="1">
      <c r="A713" s="279"/>
      <c r="B713" s="961" t="s">
        <v>1526</v>
      </c>
      <c r="C713" s="228"/>
      <c r="D713" s="221"/>
      <c r="E713" s="100"/>
      <c r="F713" s="200"/>
      <c r="G713" s="100"/>
      <c r="H713" s="100"/>
      <c r="I713" s="948"/>
      <c r="K713" s="1070"/>
    </row>
    <row r="714" spans="1:11" s="1071" customFormat="1" ht="25.5">
      <c r="A714" s="279"/>
      <c r="B714" s="961" t="s">
        <v>1527</v>
      </c>
      <c r="C714" s="228"/>
      <c r="D714" s="221"/>
      <c r="E714" s="100"/>
      <c r="F714" s="200"/>
      <c r="G714" s="100"/>
      <c r="H714" s="100"/>
      <c r="I714" s="948"/>
      <c r="K714" s="1070"/>
    </row>
    <row r="715" spans="1:11" s="1071" customFormat="1">
      <c r="A715" s="279"/>
      <c r="B715" s="961" t="s">
        <v>1528</v>
      </c>
      <c r="C715" s="228"/>
      <c r="D715" s="221"/>
      <c r="E715" s="100"/>
      <c r="F715" s="200"/>
      <c r="G715" s="100"/>
      <c r="H715" s="100"/>
      <c r="I715" s="948"/>
      <c r="K715" s="1070"/>
    </row>
    <row r="716" spans="1:11" s="1071" customFormat="1" ht="25.5">
      <c r="A716" s="279"/>
      <c r="B716" s="961" t="s">
        <v>1529</v>
      </c>
      <c r="C716" s="228"/>
      <c r="D716" s="221"/>
      <c r="E716" s="100"/>
      <c r="F716" s="200"/>
      <c r="G716" s="100"/>
      <c r="H716" s="100"/>
      <c r="I716" s="948"/>
      <c r="K716" s="1070"/>
    </row>
    <row r="717" spans="1:11" s="1071" customFormat="1">
      <c r="A717" s="279"/>
      <c r="B717" s="961" t="s">
        <v>1530</v>
      </c>
      <c r="C717" s="228"/>
      <c r="D717" s="221"/>
      <c r="E717" s="100"/>
      <c r="F717" s="200"/>
      <c r="G717" s="100"/>
      <c r="H717" s="100"/>
      <c r="I717" s="948"/>
      <c r="K717" s="1070"/>
    </row>
    <row r="718" spans="1:11" s="1071" customFormat="1">
      <c r="A718" s="279"/>
      <c r="B718" s="961" t="s">
        <v>1531</v>
      </c>
      <c r="C718" s="228"/>
      <c r="D718" s="221"/>
      <c r="E718" s="100"/>
      <c r="F718" s="200"/>
      <c r="G718" s="100"/>
      <c r="H718" s="100"/>
      <c r="I718" s="948"/>
      <c r="K718" s="1070"/>
    </row>
    <row r="719" spans="1:11" s="1071" customFormat="1">
      <c r="A719" s="279"/>
      <c r="B719" s="1072" t="s">
        <v>1532</v>
      </c>
      <c r="C719" s="228" t="s">
        <v>7</v>
      </c>
      <c r="D719" s="200">
        <v>1</v>
      </c>
      <c r="E719" s="100"/>
      <c r="F719" s="200">
        <f>D719*E719</f>
        <v>0</v>
      </c>
      <c r="G719" s="100"/>
      <c r="H719" s="100"/>
      <c r="I719" s="948"/>
      <c r="K719" s="1070"/>
    </row>
    <row r="720" spans="1:11" s="1071" customFormat="1">
      <c r="A720" s="279"/>
      <c r="B720" s="234"/>
      <c r="C720" s="228"/>
      <c r="D720" s="221"/>
      <c r="E720" s="100"/>
      <c r="F720" s="200"/>
      <c r="G720" s="100"/>
      <c r="H720" s="100"/>
      <c r="I720" s="948"/>
      <c r="K720" s="1070"/>
    </row>
    <row r="721" spans="1:11" s="1071" customFormat="1" ht="38.25">
      <c r="A721" s="279">
        <v>2</v>
      </c>
      <c r="B721" s="961" t="s">
        <v>1533</v>
      </c>
      <c r="C721" s="228"/>
      <c r="D721" s="221"/>
      <c r="E721" s="100"/>
      <c r="F721" s="200"/>
      <c r="G721" s="100"/>
      <c r="H721" s="100"/>
      <c r="I721" s="948"/>
      <c r="K721" s="1070"/>
    </row>
    <row r="722" spans="1:11" s="1071" customFormat="1" ht="25.5">
      <c r="A722" s="279"/>
      <c r="B722" s="961" t="s">
        <v>1521</v>
      </c>
      <c r="C722" s="228"/>
      <c r="D722" s="221"/>
      <c r="E722" s="100"/>
      <c r="F722" s="200"/>
      <c r="G722" s="100"/>
      <c r="H722" s="100"/>
      <c r="I722" s="948"/>
      <c r="K722" s="1070"/>
    </row>
    <row r="723" spans="1:11" s="1071" customFormat="1" ht="38.25">
      <c r="A723" s="279"/>
      <c r="B723" s="961" t="s">
        <v>1523</v>
      </c>
      <c r="C723" s="228"/>
      <c r="D723" s="221"/>
      <c r="E723" s="100"/>
      <c r="F723" s="200"/>
      <c r="G723" s="100"/>
      <c r="H723" s="100"/>
      <c r="I723" s="948"/>
      <c r="K723" s="1070"/>
    </row>
    <row r="724" spans="1:11" s="1071" customFormat="1">
      <c r="A724" s="279"/>
      <c r="B724" s="961" t="s">
        <v>1524</v>
      </c>
      <c r="C724" s="228"/>
      <c r="D724" s="221"/>
      <c r="E724" s="100"/>
      <c r="F724" s="200"/>
      <c r="G724" s="100"/>
      <c r="H724" s="100"/>
      <c r="I724" s="948"/>
      <c r="K724" s="1070"/>
    </row>
    <row r="725" spans="1:11" s="1071" customFormat="1" ht="25.5">
      <c r="A725" s="279"/>
      <c r="B725" s="961" t="s">
        <v>1534</v>
      </c>
      <c r="C725" s="228"/>
      <c r="D725" s="221"/>
      <c r="E725" s="100"/>
      <c r="F725" s="200"/>
      <c r="G725" s="100"/>
      <c r="H725" s="100"/>
      <c r="I725" s="948"/>
      <c r="K725" s="1070"/>
    </row>
    <row r="726" spans="1:11" s="1071" customFormat="1">
      <c r="A726" s="279"/>
      <c r="B726" s="961" t="s">
        <v>1535</v>
      </c>
      <c r="C726" s="228"/>
      <c r="D726" s="221"/>
      <c r="E726" s="100"/>
      <c r="F726" s="200"/>
      <c r="G726" s="100"/>
      <c r="H726" s="100"/>
      <c r="I726" s="948"/>
      <c r="K726" s="1070"/>
    </row>
    <row r="727" spans="1:11" s="1071" customFormat="1">
      <c r="A727" s="279"/>
      <c r="B727" s="961" t="s">
        <v>1536</v>
      </c>
      <c r="C727" s="228"/>
      <c r="D727" s="221"/>
      <c r="E727" s="100"/>
      <c r="F727" s="200"/>
      <c r="G727" s="100"/>
      <c r="H727" s="100"/>
      <c r="I727" s="948"/>
      <c r="K727" s="1070"/>
    </row>
    <row r="728" spans="1:11" s="1071" customFormat="1">
      <c r="A728" s="279"/>
      <c r="B728" s="961" t="s">
        <v>1530</v>
      </c>
      <c r="C728" s="228"/>
      <c r="D728" s="221"/>
      <c r="E728" s="100"/>
      <c r="F728" s="200"/>
      <c r="G728" s="100"/>
      <c r="H728" s="100"/>
      <c r="I728" s="948"/>
      <c r="K728" s="1070"/>
    </row>
    <row r="729" spans="1:11" s="1071" customFormat="1" ht="25.5">
      <c r="A729" s="279"/>
      <c r="B729" s="961" t="s">
        <v>1537</v>
      </c>
      <c r="C729" s="228"/>
      <c r="D729" s="221"/>
      <c r="E729" s="100"/>
      <c r="F729" s="200"/>
      <c r="G729" s="100"/>
      <c r="H729" s="100"/>
      <c r="I729" s="948"/>
      <c r="K729" s="1070"/>
    </row>
    <row r="730" spans="1:11" s="1071" customFormat="1" ht="25.5">
      <c r="A730" s="279"/>
      <c r="B730" s="961" t="s">
        <v>1538</v>
      </c>
      <c r="C730" s="228"/>
      <c r="D730" s="221"/>
      <c r="E730" s="100"/>
      <c r="F730" s="200"/>
      <c r="G730" s="100"/>
      <c r="H730" s="100"/>
      <c r="I730" s="948"/>
      <c r="K730" s="1070"/>
    </row>
    <row r="731" spans="1:11" s="1071" customFormat="1" ht="25.5">
      <c r="A731" s="279"/>
      <c r="B731" s="961" t="s">
        <v>1539</v>
      </c>
      <c r="C731" s="228"/>
      <c r="D731" s="221"/>
      <c r="E731" s="100"/>
      <c r="F731" s="200"/>
      <c r="G731" s="100"/>
      <c r="H731" s="100"/>
      <c r="I731" s="948"/>
      <c r="K731" s="1070"/>
    </row>
    <row r="732" spans="1:11" s="1071" customFormat="1">
      <c r="A732" s="279"/>
      <c r="B732" s="1074" t="s">
        <v>1540</v>
      </c>
      <c r="C732" s="228"/>
      <c r="D732" s="221"/>
      <c r="E732" s="100"/>
      <c r="F732" s="200"/>
      <c r="G732" s="100"/>
      <c r="H732" s="100"/>
      <c r="I732" s="948"/>
      <c r="K732" s="1070"/>
    </row>
    <row r="733" spans="1:11" s="1071" customFormat="1">
      <c r="A733" s="279"/>
      <c r="B733" s="1074" t="s">
        <v>1531</v>
      </c>
      <c r="C733" s="228"/>
      <c r="D733" s="221"/>
      <c r="E733" s="100"/>
      <c r="F733" s="200"/>
      <c r="G733" s="100"/>
      <c r="H733" s="100"/>
      <c r="I733" s="948"/>
      <c r="K733" s="1070"/>
    </row>
    <row r="734" spans="1:11" s="1071" customFormat="1" ht="25.5">
      <c r="A734" s="279"/>
      <c r="B734" s="234" t="s">
        <v>1541</v>
      </c>
      <c r="C734" s="228"/>
      <c r="D734" s="221"/>
      <c r="E734" s="100"/>
      <c r="F734" s="200"/>
      <c r="G734" s="100"/>
      <c r="H734" s="100"/>
      <c r="I734" s="948"/>
      <c r="K734" s="1070"/>
    </row>
    <row r="735" spans="1:11" s="1071" customFormat="1">
      <c r="A735" s="279"/>
      <c r="B735" s="1072" t="s">
        <v>1542</v>
      </c>
      <c r="C735" s="228" t="s">
        <v>7</v>
      </c>
      <c r="D735" s="200">
        <v>1</v>
      </c>
      <c r="E735" s="100"/>
      <c r="F735" s="200">
        <f>D735*E735</f>
        <v>0</v>
      </c>
      <c r="G735" s="100"/>
      <c r="H735" s="100"/>
      <c r="I735" s="948"/>
      <c r="K735" s="1070"/>
    </row>
    <row r="736" spans="1:11" s="1071" customFormat="1">
      <c r="A736" s="279"/>
      <c r="B736" s="234"/>
      <c r="C736" s="228"/>
      <c r="D736" s="221"/>
      <c r="E736" s="100"/>
      <c r="F736" s="200"/>
      <c r="G736" s="100"/>
      <c r="H736" s="100"/>
      <c r="I736" s="948"/>
      <c r="K736" s="1070"/>
    </row>
    <row r="737" spans="1:11" s="1071" customFormat="1" ht="38.25">
      <c r="A737" s="279">
        <v>3</v>
      </c>
      <c r="B737" s="961" t="s">
        <v>1543</v>
      </c>
      <c r="C737" s="228"/>
      <c r="D737" s="221"/>
      <c r="E737" s="100"/>
      <c r="F737" s="200"/>
      <c r="G737" s="100"/>
      <c r="H737" s="100"/>
      <c r="I737" s="948"/>
      <c r="K737" s="1070"/>
    </row>
    <row r="738" spans="1:11" s="1071" customFormat="1" ht="25.5">
      <c r="A738" s="279"/>
      <c r="B738" s="961" t="s">
        <v>1521</v>
      </c>
      <c r="C738" s="228"/>
      <c r="D738" s="221"/>
      <c r="E738" s="100"/>
      <c r="F738" s="200"/>
      <c r="G738" s="100"/>
      <c r="H738" s="100"/>
      <c r="I738" s="948"/>
      <c r="K738" s="1070"/>
    </row>
    <row r="739" spans="1:11" s="1071" customFormat="1" ht="38.25">
      <c r="A739" s="279"/>
      <c r="B739" s="961" t="s">
        <v>1523</v>
      </c>
      <c r="C739" s="228"/>
      <c r="D739" s="221"/>
      <c r="E739" s="100"/>
      <c r="F739" s="200"/>
      <c r="G739" s="100"/>
      <c r="H739" s="100"/>
      <c r="I739" s="948"/>
      <c r="K739" s="1070"/>
    </row>
    <row r="740" spans="1:11" s="1071" customFormat="1">
      <c r="A740" s="279"/>
      <c r="B740" s="961" t="s">
        <v>1524</v>
      </c>
      <c r="C740" s="228"/>
      <c r="D740" s="221"/>
      <c r="E740" s="100"/>
      <c r="F740" s="200"/>
      <c r="G740" s="100"/>
      <c r="H740" s="100"/>
      <c r="I740" s="948"/>
      <c r="K740" s="1070"/>
    </row>
    <row r="741" spans="1:11" s="1071" customFormat="1" ht="25.5">
      <c r="A741" s="279"/>
      <c r="B741" s="961" t="s">
        <v>1534</v>
      </c>
      <c r="C741" s="228"/>
      <c r="D741" s="221"/>
      <c r="E741" s="100"/>
      <c r="F741" s="200"/>
      <c r="G741" s="100"/>
      <c r="H741" s="100"/>
      <c r="I741" s="948"/>
      <c r="K741" s="1070"/>
    </row>
    <row r="742" spans="1:11" s="1071" customFormat="1">
      <c r="A742" s="279"/>
      <c r="B742" s="961" t="s">
        <v>1544</v>
      </c>
      <c r="C742" s="228"/>
      <c r="D742" s="221"/>
      <c r="E742" s="100"/>
      <c r="F742" s="200"/>
      <c r="G742" s="100"/>
      <c r="H742" s="100"/>
      <c r="I742" s="948"/>
      <c r="K742" s="1070"/>
    </row>
    <row r="743" spans="1:11" s="1071" customFormat="1">
      <c r="A743" s="279"/>
      <c r="B743" s="961" t="s">
        <v>1545</v>
      </c>
      <c r="C743" s="228"/>
      <c r="D743" s="221"/>
      <c r="E743" s="100"/>
      <c r="F743" s="200"/>
      <c r="G743" s="100"/>
      <c r="H743" s="100"/>
      <c r="I743" s="948"/>
      <c r="K743" s="1070"/>
    </row>
    <row r="744" spans="1:11" s="1071" customFormat="1">
      <c r="A744" s="279"/>
      <c r="B744" s="961" t="s">
        <v>1530</v>
      </c>
      <c r="C744" s="228"/>
      <c r="D744" s="221"/>
      <c r="E744" s="100"/>
      <c r="F744" s="200"/>
      <c r="G744" s="100"/>
      <c r="H744" s="100"/>
      <c r="I744" s="948"/>
      <c r="K744" s="1070"/>
    </row>
    <row r="745" spans="1:11" s="1071" customFormat="1" ht="63.75">
      <c r="A745" s="279"/>
      <c r="B745" s="1075" t="s">
        <v>1546</v>
      </c>
      <c r="C745" s="228"/>
      <c r="D745" s="221"/>
      <c r="E745" s="100"/>
      <c r="F745" s="200"/>
      <c r="G745" s="100"/>
      <c r="H745" s="100"/>
      <c r="I745" s="948"/>
      <c r="K745" s="1070"/>
    </row>
    <row r="746" spans="1:11" s="1071" customFormat="1" ht="25.5">
      <c r="A746" s="279"/>
      <c r="B746" s="961" t="s">
        <v>1538</v>
      </c>
      <c r="C746" s="228"/>
      <c r="D746" s="221"/>
      <c r="E746" s="100"/>
      <c r="F746" s="200"/>
      <c r="G746" s="100"/>
      <c r="H746" s="100"/>
      <c r="I746" s="948"/>
      <c r="K746" s="1070"/>
    </row>
    <row r="747" spans="1:11" s="1071" customFormat="1" ht="25.5">
      <c r="A747" s="279"/>
      <c r="B747" s="961" t="s">
        <v>1547</v>
      </c>
      <c r="C747" s="228"/>
      <c r="D747" s="221"/>
      <c r="E747" s="100"/>
      <c r="F747" s="200"/>
      <c r="G747" s="100"/>
      <c r="H747" s="100"/>
      <c r="I747" s="948"/>
      <c r="K747" s="1070"/>
    </row>
    <row r="748" spans="1:11" s="1071" customFormat="1" ht="25.5">
      <c r="A748" s="279"/>
      <c r="B748" s="961" t="s">
        <v>1548</v>
      </c>
      <c r="C748" s="228"/>
      <c r="D748" s="221"/>
      <c r="E748" s="100"/>
      <c r="F748" s="200"/>
      <c r="G748" s="100"/>
      <c r="H748" s="100"/>
      <c r="I748" s="948"/>
      <c r="K748" s="1070"/>
    </row>
    <row r="749" spans="1:11" s="1071" customFormat="1">
      <c r="A749" s="279"/>
      <c r="B749" s="961" t="s">
        <v>1531</v>
      </c>
      <c r="C749" s="228"/>
      <c r="D749" s="221"/>
      <c r="E749" s="100"/>
      <c r="F749" s="200"/>
      <c r="G749" s="100"/>
      <c r="H749" s="100"/>
      <c r="I749" s="948"/>
      <c r="K749" s="1070"/>
    </row>
    <row r="750" spans="1:11" s="1071" customFormat="1">
      <c r="A750" s="279"/>
      <c r="B750" s="1072" t="s">
        <v>1549</v>
      </c>
      <c r="C750" s="228" t="s">
        <v>7</v>
      </c>
      <c r="D750" s="200">
        <v>1</v>
      </c>
      <c r="E750" s="100"/>
      <c r="F750" s="200">
        <f>D750*E750</f>
        <v>0</v>
      </c>
      <c r="G750" s="100"/>
      <c r="H750" s="100"/>
      <c r="I750" s="948"/>
      <c r="K750" s="1070"/>
    </row>
    <row r="751" spans="1:11" s="1071" customFormat="1">
      <c r="A751" s="279"/>
      <c r="B751" s="234"/>
      <c r="C751" s="228"/>
      <c r="D751" s="221"/>
      <c r="E751" s="100"/>
      <c r="F751" s="200"/>
      <c r="G751" s="100"/>
      <c r="H751" s="100"/>
      <c r="I751" s="948"/>
      <c r="K751" s="1070"/>
    </row>
    <row r="752" spans="1:11" s="1071" customFormat="1" ht="25.5">
      <c r="A752" s="279">
        <v>4</v>
      </c>
      <c r="B752" s="234" t="s">
        <v>1520</v>
      </c>
      <c r="C752" s="228"/>
      <c r="D752" s="221"/>
      <c r="E752" s="100"/>
      <c r="F752" s="200"/>
      <c r="G752" s="100"/>
      <c r="H752" s="100"/>
      <c r="I752" s="948"/>
      <c r="K752" s="1070"/>
    </row>
    <row r="753" spans="1:11" s="1071" customFormat="1">
      <c r="A753" s="279"/>
      <c r="B753" s="234" t="s">
        <v>1550</v>
      </c>
      <c r="C753" s="228"/>
      <c r="D753" s="221"/>
      <c r="E753" s="100"/>
      <c r="F753" s="200"/>
      <c r="G753" s="100"/>
      <c r="H753" s="100"/>
      <c r="I753" s="948"/>
      <c r="K753" s="1070"/>
    </row>
    <row r="754" spans="1:11" s="1071" customFormat="1" ht="38.25">
      <c r="A754" s="279"/>
      <c r="B754" s="234" t="s">
        <v>1551</v>
      </c>
      <c r="C754" s="228"/>
      <c r="D754" s="221"/>
      <c r="E754" s="100"/>
      <c r="F754" s="200"/>
      <c r="G754" s="100"/>
      <c r="H754" s="100"/>
      <c r="I754" s="948"/>
      <c r="K754" s="1070"/>
    </row>
    <row r="755" spans="1:11" s="1071" customFormat="1">
      <c r="A755" s="279"/>
      <c r="B755" s="961" t="s">
        <v>1524</v>
      </c>
      <c r="C755" s="228"/>
      <c r="D755" s="221"/>
      <c r="E755" s="100"/>
      <c r="F755" s="200"/>
      <c r="G755" s="100"/>
      <c r="H755" s="100"/>
      <c r="I755" s="948"/>
      <c r="K755" s="1070"/>
    </row>
    <row r="756" spans="1:11" s="1071" customFormat="1" ht="25.5">
      <c r="A756" s="279"/>
      <c r="B756" s="961" t="s">
        <v>1527</v>
      </c>
      <c r="C756" s="228"/>
      <c r="D756" s="221"/>
      <c r="E756" s="100"/>
      <c r="F756" s="200"/>
      <c r="G756" s="100"/>
      <c r="H756" s="100"/>
      <c r="I756" s="948"/>
      <c r="K756" s="1070"/>
    </row>
    <row r="757" spans="1:11" s="1071" customFormat="1">
      <c r="A757" s="279"/>
      <c r="B757" s="234" t="s">
        <v>1552</v>
      </c>
      <c r="C757" s="228"/>
      <c r="D757" s="221"/>
      <c r="E757" s="100"/>
      <c r="F757" s="200"/>
      <c r="G757" s="100"/>
      <c r="H757" s="100"/>
      <c r="I757" s="948"/>
      <c r="K757" s="1070"/>
    </row>
    <row r="758" spans="1:11" s="1071" customFormat="1">
      <c r="A758" s="279"/>
      <c r="B758" s="234" t="s">
        <v>1530</v>
      </c>
      <c r="C758" s="228"/>
      <c r="D758" s="221"/>
      <c r="E758" s="100"/>
      <c r="F758" s="200"/>
      <c r="G758" s="100"/>
      <c r="H758" s="100"/>
      <c r="I758" s="948"/>
      <c r="K758" s="1070"/>
    </row>
    <row r="759" spans="1:11" s="1071" customFormat="1">
      <c r="A759" s="279"/>
      <c r="B759" s="961" t="s">
        <v>1531</v>
      </c>
      <c r="C759" s="228"/>
      <c r="D759" s="221"/>
      <c r="E759" s="100"/>
      <c r="F759" s="200"/>
      <c r="G759" s="100"/>
      <c r="H759" s="100"/>
      <c r="I759" s="948"/>
      <c r="K759" s="1070"/>
    </row>
    <row r="760" spans="1:11" s="1071" customFormat="1">
      <c r="A760" s="279"/>
      <c r="B760" s="1072" t="s">
        <v>1553</v>
      </c>
      <c r="C760" s="228" t="s">
        <v>7</v>
      </c>
      <c r="D760" s="200">
        <v>1</v>
      </c>
      <c r="E760" s="100"/>
      <c r="F760" s="200">
        <f>D760*E760</f>
        <v>0</v>
      </c>
      <c r="G760" s="100"/>
      <c r="H760" s="100"/>
      <c r="I760" s="948"/>
      <c r="K760" s="1070"/>
    </row>
    <row r="761" spans="1:11" s="1071" customFormat="1">
      <c r="A761" s="279"/>
      <c r="B761" s="234"/>
      <c r="C761" s="228"/>
      <c r="D761" s="221"/>
      <c r="E761" s="100"/>
      <c r="F761" s="200"/>
      <c r="G761" s="100"/>
      <c r="H761" s="100"/>
      <c r="I761" s="948"/>
      <c r="K761" s="1070"/>
    </row>
    <row r="762" spans="1:11" s="1071" customFormat="1" ht="25.5">
      <c r="A762" s="279">
        <v>5</v>
      </c>
      <c r="B762" s="234" t="s">
        <v>1520</v>
      </c>
      <c r="C762" s="228"/>
      <c r="D762" s="221"/>
      <c r="E762" s="100"/>
      <c r="F762" s="200"/>
      <c r="G762" s="100"/>
      <c r="H762" s="100"/>
      <c r="I762" s="948"/>
      <c r="K762" s="1070"/>
    </row>
    <row r="763" spans="1:11" s="1071" customFormat="1">
      <c r="A763" s="279"/>
      <c r="B763" s="234" t="s">
        <v>1554</v>
      </c>
      <c r="C763" s="228"/>
      <c r="D763" s="221"/>
      <c r="E763" s="100"/>
      <c r="F763" s="200"/>
      <c r="G763" s="100"/>
      <c r="H763" s="100"/>
      <c r="I763" s="948"/>
      <c r="K763" s="1070"/>
    </row>
    <row r="764" spans="1:11" s="1071" customFormat="1" ht="25.5">
      <c r="A764" s="279"/>
      <c r="B764" s="234" t="s">
        <v>1555</v>
      </c>
      <c r="C764" s="228"/>
      <c r="D764" s="221"/>
      <c r="E764" s="100"/>
      <c r="F764" s="200"/>
      <c r="G764" s="100"/>
      <c r="H764" s="100"/>
      <c r="I764" s="948"/>
      <c r="K764" s="1070"/>
    </row>
    <row r="765" spans="1:11" s="1071" customFormat="1" ht="38.25">
      <c r="A765" s="279"/>
      <c r="B765" s="234" t="s">
        <v>1551</v>
      </c>
      <c r="C765" s="228"/>
      <c r="D765" s="221"/>
      <c r="E765" s="100"/>
      <c r="F765" s="200"/>
      <c r="G765" s="100"/>
      <c r="H765" s="100"/>
      <c r="I765" s="948"/>
      <c r="K765" s="1070"/>
    </row>
    <row r="766" spans="1:11" s="1071" customFormat="1">
      <c r="A766" s="279"/>
      <c r="B766" s="961" t="s">
        <v>1524</v>
      </c>
      <c r="C766" s="228"/>
      <c r="D766" s="221"/>
      <c r="E766" s="100"/>
      <c r="F766" s="200"/>
      <c r="G766" s="100"/>
      <c r="H766" s="100"/>
      <c r="I766" s="948"/>
      <c r="K766" s="1070"/>
    </row>
    <row r="767" spans="1:11" s="1071" customFormat="1" ht="25.5">
      <c r="A767" s="279"/>
      <c r="B767" s="234" t="s">
        <v>1527</v>
      </c>
      <c r="C767" s="228"/>
      <c r="D767" s="221"/>
      <c r="E767" s="100"/>
      <c r="F767" s="200"/>
      <c r="G767" s="100"/>
      <c r="H767" s="100"/>
      <c r="I767" s="948"/>
      <c r="K767" s="1070"/>
    </row>
    <row r="768" spans="1:11" s="1071" customFormat="1">
      <c r="A768" s="279"/>
      <c r="B768" s="234" t="s">
        <v>1554</v>
      </c>
      <c r="C768" s="228"/>
      <c r="D768" s="221"/>
      <c r="E768" s="100"/>
      <c r="F768" s="200"/>
      <c r="G768" s="100"/>
      <c r="H768" s="100"/>
      <c r="I768" s="948"/>
      <c r="K768" s="1070"/>
    </row>
    <row r="769" spans="1:11" s="1071" customFormat="1">
      <c r="A769" s="279"/>
      <c r="B769" s="234" t="s">
        <v>1530</v>
      </c>
      <c r="C769" s="228"/>
      <c r="D769" s="221"/>
      <c r="E769" s="100"/>
      <c r="F769" s="200"/>
      <c r="G769" s="100"/>
      <c r="H769" s="100"/>
      <c r="I769" s="948"/>
      <c r="K769" s="1070"/>
    </row>
    <row r="770" spans="1:11" s="1071" customFormat="1">
      <c r="A770" s="279"/>
      <c r="B770" s="961" t="s">
        <v>1531</v>
      </c>
      <c r="C770" s="228"/>
      <c r="D770" s="221"/>
      <c r="E770" s="100"/>
      <c r="F770" s="200"/>
      <c r="G770" s="100"/>
      <c r="H770" s="100"/>
      <c r="I770" s="948"/>
      <c r="K770" s="1070"/>
    </row>
    <row r="771" spans="1:11" s="1071" customFormat="1">
      <c r="A771" s="279"/>
      <c r="B771" s="1072" t="s">
        <v>1556</v>
      </c>
      <c r="C771" s="228" t="s">
        <v>7</v>
      </c>
      <c r="D771" s="200">
        <v>1</v>
      </c>
      <c r="E771" s="100"/>
      <c r="F771" s="200">
        <f>D771*E771</f>
        <v>0</v>
      </c>
      <c r="G771" s="100"/>
      <c r="H771" s="100"/>
      <c r="I771" s="948"/>
      <c r="K771" s="1070"/>
    </row>
    <row r="772" spans="1:11" s="1071" customFormat="1">
      <c r="A772" s="279"/>
      <c r="B772" s="234"/>
      <c r="C772" s="228"/>
      <c r="D772" s="221"/>
      <c r="E772" s="100"/>
      <c r="F772" s="200"/>
      <c r="G772" s="100"/>
      <c r="H772" s="100"/>
      <c r="I772" s="948"/>
      <c r="K772" s="1070"/>
    </row>
    <row r="773" spans="1:11" s="1071" customFormat="1" ht="38.25">
      <c r="A773" s="279">
        <v>6</v>
      </c>
      <c r="B773" s="234" t="s">
        <v>1557</v>
      </c>
      <c r="C773" s="228"/>
      <c r="D773" s="221"/>
      <c r="E773" s="100"/>
      <c r="F773" s="200"/>
      <c r="G773" s="100"/>
      <c r="H773" s="100"/>
      <c r="I773" s="948"/>
      <c r="K773" s="1070"/>
    </row>
    <row r="774" spans="1:11" s="1071" customFormat="1" ht="25.5">
      <c r="A774" s="279"/>
      <c r="B774" s="234" t="s">
        <v>1558</v>
      </c>
      <c r="C774" s="228"/>
      <c r="D774" s="221"/>
      <c r="E774" s="100"/>
      <c r="F774" s="200"/>
      <c r="G774" s="100"/>
      <c r="H774" s="100"/>
      <c r="I774" s="948"/>
      <c r="K774" s="1070"/>
    </row>
    <row r="775" spans="1:11" s="1071" customFormat="1" ht="38.25">
      <c r="A775" s="279"/>
      <c r="B775" s="234" t="s">
        <v>1551</v>
      </c>
      <c r="C775" s="228"/>
      <c r="D775" s="221"/>
      <c r="E775" s="100"/>
      <c r="F775" s="200"/>
      <c r="G775" s="100"/>
      <c r="H775" s="100"/>
      <c r="I775" s="948"/>
      <c r="K775" s="1070"/>
    </row>
    <row r="776" spans="1:11" s="1071" customFormat="1">
      <c r="A776" s="279"/>
      <c r="B776" s="961" t="s">
        <v>1524</v>
      </c>
      <c r="C776" s="228"/>
      <c r="D776" s="221"/>
      <c r="E776" s="100"/>
      <c r="F776" s="200"/>
      <c r="G776" s="100"/>
      <c r="H776" s="100"/>
      <c r="I776" s="948"/>
      <c r="K776" s="1070"/>
    </row>
    <row r="777" spans="1:11" s="1071" customFormat="1" ht="25.5">
      <c r="A777" s="279"/>
      <c r="B777" s="961" t="s">
        <v>1559</v>
      </c>
      <c r="C777" s="228"/>
      <c r="D777" s="221"/>
      <c r="E777" s="100"/>
      <c r="F777" s="200"/>
      <c r="G777" s="100"/>
      <c r="H777" s="100"/>
      <c r="I777" s="948"/>
      <c r="K777" s="1070"/>
    </row>
    <row r="778" spans="1:11" s="1071" customFormat="1" ht="25.5">
      <c r="A778" s="279"/>
      <c r="B778" s="234" t="s">
        <v>1560</v>
      </c>
      <c r="C778" s="228"/>
      <c r="D778" s="221"/>
      <c r="E778" s="100"/>
      <c r="F778" s="200"/>
      <c r="G778" s="100"/>
      <c r="H778" s="100"/>
      <c r="I778" s="948"/>
      <c r="K778" s="1070"/>
    </row>
    <row r="779" spans="1:11" s="1071" customFormat="1">
      <c r="A779" s="279"/>
      <c r="B779" s="234" t="s">
        <v>1561</v>
      </c>
      <c r="C779" s="228"/>
      <c r="D779" s="221"/>
      <c r="E779" s="100"/>
      <c r="F779" s="200"/>
      <c r="G779" s="100"/>
      <c r="H779" s="100"/>
      <c r="I779" s="948"/>
      <c r="K779" s="1070"/>
    </row>
    <row r="780" spans="1:11" s="1071" customFormat="1">
      <c r="A780" s="279"/>
      <c r="B780" s="234" t="s">
        <v>1562</v>
      </c>
      <c r="C780" s="228"/>
      <c r="D780" s="221"/>
      <c r="E780" s="100"/>
      <c r="F780" s="200"/>
      <c r="G780" s="100"/>
      <c r="H780" s="100"/>
      <c r="I780" s="948"/>
      <c r="K780" s="1070"/>
    </row>
    <row r="781" spans="1:11" s="1071" customFormat="1">
      <c r="A781" s="279"/>
      <c r="B781" s="234" t="s">
        <v>1530</v>
      </c>
      <c r="C781" s="228"/>
      <c r="D781" s="221"/>
      <c r="E781" s="100"/>
      <c r="F781" s="200"/>
      <c r="G781" s="100"/>
      <c r="H781" s="100"/>
      <c r="I781" s="948"/>
      <c r="K781" s="1070"/>
    </row>
    <row r="782" spans="1:11" s="1071" customFormat="1" ht="25.5">
      <c r="A782" s="279"/>
      <c r="B782" s="234" t="s">
        <v>1538</v>
      </c>
      <c r="C782" s="228"/>
      <c r="D782" s="221"/>
      <c r="E782" s="100"/>
      <c r="F782" s="200"/>
      <c r="G782" s="100"/>
      <c r="H782" s="100"/>
      <c r="I782" s="948"/>
      <c r="K782" s="1070"/>
    </row>
    <row r="783" spans="1:11" s="1071" customFormat="1" ht="25.5">
      <c r="A783" s="279"/>
      <c r="B783" s="234" t="s">
        <v>1547</v>
      </c>
      <c r="C783" s="228"/>
      <c r="D783" s="221"/>
      <c r="E783" s="100"/>
      <c r="F783" s="200"/>
      <c r="G783" s="100"/>
      <c r="H783" s="100"/>
      <c r="I783" s="948"/>
      <c r="K783" s="1070"/>
    </row>
    <row r="784" spans="1:11" s="1071" customFormat="1" ht="25.5">
      <c r="A784" s="279"/>
      <c r="B784" s="234" t="s">
        <v>1548</v>
      </c>
      <c r="C784" s="228"/>
      <c r="D784" s="221"/>
      <c r="E784" s="100"/>
      <c r="F784" s="200"/>
      <c r="G784" s="100"/>
      <c r="H784" s="100"/>
      <c r="I784" s="948"/>
      <c r="K784" s="1070"/>
    </row>
    <row r="785" spans="1:11" s="1071" customFormat="1">
      <c r="A785" s="279"/>
      <c r="B785" s="961" t="s">
        <v>1531</v>
      </c>
      <c r="C785" s="228"/>
      <c r="D785" s="221"/>
      <c r="E785" s="100"/>
      <c r="F785" s="200"/>
      <c r="G785" s="100"/>
      <c r="H785" s="100"/>
      <c r="I785" s="948"/>
      <c r="K785" s="1070"/>
    </row>
    <row r="786" spans="1:11" s="1071" customFormat="1">
      <c r="A786" s="279"/>
      <c r="B786" s="1072" t="s">
        <v>1563</v>
      </c>
      <c r="C786" s="228" t="s">
        <v>7</v>
      </c>
      <c r="D786" s="200">
        <v>1</v>
      </c>
      <c r="E786" s="100"/>
      <c r="F786" s="200">
        <f>D786*E786</f>
        <v>0</v>
      </c>
      <c r="G786" s="100"/>
      <c r="H786" s="100"/>
      <c r="I786" s="948"/>
      <c r="K786" s="1070"/>
    </row>
    <row r="787" spans="1:11" s="1071" customFormat="1">
      <c r="A787" s="279"/>
      <c r="B787" s="1072"/>
      <c r="C787" s="228"/>
      <c r="D787" s="200"/>
      <c r="E787" s="100"/>
      <c r="F787" s="200"/>
      <c r="G787" s="100"/>
      <c r="H787" s="100"/>
      <c r="I787" s="948"/>
      <c r="K787" s="1070"/>
    </row>
    <row r="788" spans="1:11" s="1071" customFormat="1">
      <c r="A788" s="279"/>
      <c r="B788" s="234"/>
      <c r="C788" s="228"/>
      <c r="D788" s="221"/>
      <c r="E788" s="100"/>
      <c r="F788" s="200"/>
      <c r="G788" s="100"/>
      <c r="H788" s="100"/>
      <c r="I788" s="948"/>
      <c r="K788" s="1070"/>
    </row>
    <row r="789" spans="1:11" s="1071" customFormat="1" ht="38.25">
      <c r="A789" s="279">
        <v>7</v>
      </c>
      <c r="B789" s="234" t="s">
        <v>1564</v>
      </c>
      <c r="C789" s="228"/>
      <c r="D789" s="221"/>
      <c r="E789" s="100"/>
      <c r="F789" s="200"/>
      <c r="G789" s="100"/>
      <c r="H789" s="100"/>
      <c r="I789" s="948"/>
      <c r="K789" s="1070"/>
    </row>
    <row r="790" spans="1:11" s="1071" customFormat="1">
      <c r="A790" s="279"/>
      <c r="B790" s="234" t="s">
        <v>1565</v>
      </c>
      <c r="C790" s="228"/>
      <c r="D790" s="221"/>
      <c r="E790" s="100"/>
      <c r="F790" s="200"/>
      <c r="G790" s="100"/>
      <c r="H790" s="100"/>
      <c r="I790" s="948"/>
      <c r="K790" s="1070"/>
    </row>
    <row r="791" spans="1:11" s="1071" customFormat="1" ht="25.5">
      <c r="A791" s="279"/>
      <c r="B791" s="234" t="s">
        <v>1566</v>
      </c>
      <c r="C791" s="228"/>
      <c r="D791" s="221"/>
      <c r="E791" s="100"/>
      <c r="F791" s="200"/>
      <c r="G791" s="100"/>
      <c r="H791" s="100"/>
      <c r="I791" s="948"/>
      <c r="K791" s="1070"/>
    </row>
    <row r="792" spans="1:11" s="1071" customFormat="1">
      <c r="A792" s="279"/>
      <c r="B792" s="961" t="s">
        <v>1524</v>
      </c>
      <c r="C792" s="228"/>
      <c r="D792" s="221"/>
      <c r="E792" s="100"/>
      <c r="F792" s="200"/>
      <c r="G792" s="100"/>
      <c r="H792" s="100"/>
      <c r="I792" s="948"/>
      <c r="K792" s="1070"/>
    </row>
    <row r="793" spans="1:11" s="1071" customFormat="1">
      <c r="A793" s="279"/>
      <c r="B793" s="234" t="s">
        <v>1567</v>
      </c>
      <c r="C793" s="228"/>
      <c r="D793" s="221"/>
      <c r="E793" s="100"/>
      <c r="F793" s="200"/>
      <c r="G793" s="100"/>
      <c r="H793" s="100"/>
      <c r="I793" s="948"/>
      <c r="K793" s="1070"/>
    </row>
    <row r="794" spans="1:11" s="1071" customFormat="1">
      <c r="A794" s="279"/>
      <c r="B794" s="234" t="s">
        <v>1568</v>
      </c>
      <c r="C794" s="228"/>
      <c r="D794" s="221"/>
      <c r="E794" s="100"/>
      <c r="F794" s="200"/>
      <c r="G794" s="100"/>
      <c r="H794" s="100"/>
      <c r="I794" s="948"/>
      <c r="K794" s="1070"/>
    </row>
    <row r="795" spans="1:11" s="1071" customFormat="1">
      <c r="A795" s="279"/>
      <c r="B795" s="234" t="s">
        <v>1569</v>
      </c>
      <c r="C795" s="228"/>
      <c r="D795" s="221"/>
      <c r="E795" s="100"/>
      <c r="F795" s="200"/>
      <c r="G795" s="100"/>
      <c r="H795" s="100"/>
      <c r="I795" s="948"/>
      <c r="K795" s="1070"/>
    </row>
    <row r="796" spans="1:11" s="1071" customFormat="1">
      <c r="A796" s="279"/>
      <c r="B796" s="234" t="s">
        <v>1570</v>
      </c>
      <c r="C796" s="228"/>
      <c r="D796" s="221"/>
      <c r="E796" s="100"/>
      <c r="F796" s="200"/>
      <c r="G796" s="100"/>
      <c r="H796" s="100"/>
      <c r="I796" s="948"/>
      <c r="K796" s="1070"/>
    </row>
    <row r="797" spans="1:11" s="1071" customFormat="1">
      <c r="A797" s="279"/>
      <c r="B797" s="234" t="s">
        <v>1530</v>
      </c>
      <c r="C797" s="228"/>
      <c r="D797" s="221"/>
      <c r="E797" s="100"/>
      <c r="F797" s="200"/>
      <c r="G797" s="100"/>
      <c r="H797" s="100"/>
      <c r="I797" s="948"/>
      <c r="K797" s="1070"/>
    </row>
    <row r="798" spans="1:11" s="1071" customFormat="1" ht="25.5">
      <c r="A798" s="279"/>
      <c r="B798" s="234" t="s">
        <v>1571</v>
      </c>
      <c r="C798" s="228"/>
      <c r="D798" s="221"/>
      <c r="E798" s="100"/>
      <c r="F798" s="200"/>
      <c r="G798" s="100"/>
      <c r="H798" s="100"/>
      <c r="I798" s="948"/>
      <c r="K798" s="1070"/>
    </row>
    <row r="799" spans="1:11" s="1071" customFormat="1" ht="25.5">
      <c r="A799" s="279"/>
      <c r="B799" s="234" t="s">
        <v>1538</v>
      </c>
      <c r="C799" s="228"/>
      <c r="D799" s="221"/>
      <c r="E799" s="100"/>
      <c r="F799" s="200"/>
      <c r="G799" s="100"/>
      <c r="H799" s="100"/>
      <c r="I799" s="948"/>
      <c r="K799" s="1070"/>
    </row>
    <row r="800" spans="1:11" s="1071" customFormat="1" ht="25.5">
      <c r="A800" s="279"/>
      <c r="B800" s="234" t="s">
        <v>1547</v>
      </c>
      <c r="C800" s="228"/>
      <c r="D800" s="221"/>
      <c r="E800" s="100"/>
      <c r="F800" s="200"/>
      <c r="G800" s="100"/>
      <c r="H800" s="100"/>
      <c r="I800" s="948"/>
      <c r="K800" s="1070"/>
    </row>
    <row r="801" spans="1:11" s="1071" customFormat="1" ht="25.5">
      <c r="A801" s="279"/>
      <c r="B801" s="234" t="s">
        <v>1548</v>
      </c>
      <c r="C801" s="228"/>
      <c r="D801" s="221"/>
      <c r="E801" s="100"/>
      <c r="F801" s="200"/>
      <c r="G801" s="100"/>
      <c r="H801" s="100"/>
      <c r="I801" s="948"/>
      <c r="K801" s="1070"/>
    </row>
    <row r="802" spans="1:11" s="1071" customFormat="1">
      <c r="A802" s="279"/>
      <c r="B802" s="234" t="s">
        <v>1531</v>
      </c>
      <c r="C802" s="228"/>
      <c r="D802" s="221"/>
      <c r="E802" s="100"/>
      <c r="F802" s="200"/>
      <c r="G802" s="100"/>
      <c r="H802" s="100"/>
      <c r="I802" s="948"/>
      <c r="K802" s="1070"/>
    </row>
    <row r="803" spans="1:11" s="1071" customFormat="1">
      <c r="A803" s="279"/>
      <c r="B803" s="1072" t="s">
        <v>1572</v>
      </c>
      <c r="C803" s="228" t="s">
        <v>7</v>
      </c>
      <c r="D803" s="200">
        <v>1</v>
      </c>
      <c r="E803" s="100"/>
      <c r="F803" s="200">
        <f>D803*E803</f>
        <v>0</v>
      </c>
      <c r="G803" s="100"/>
      <c r="H803" s="100"/>
      <c r="I803" s="948"/>
      <c r="K803" s="1070"/>
    </row>
    <row r="804" spans="1:11" s="1071" customFormat="1">
      <c r="A804" s="279"/>
      <c r="B804" s="234"/>
      <c r="C804" s="228"/>
      <c r="D804" s="221"/>
      <c r="E804" s="100"/>
      <c r="F804" s="200"/>
      <c r="G804" s="100"/>
      <c r="H804" s="100"/>
      <c r="I804" s="948"/>
      <c r="K804" s="1070"/>
    </row>
    <row r="805" spans="1:11" s="1071" customFormat="1" ht="38.25">
      <c r="A805" s="279">
        <v>8</v>
      </c>
      <c r="B805" s="234" t="s">
        <v>1573</v>
      </c>
      <c r="C805" s="228"/>
      <c r="D805" s="221"/>
      <c r="E805" s="100"/>
      <c r="F805" s="200"/>
      <c r="G805" s="100"/>
      <c r="H805" s="100"/>
      <c r="I805" s="948"/>
      <c r="K805" s="1070"/>
    </row>
    <row r="806" spans="1:11" s="1071" customFormat="1" ht="25.5">
      <c r="A806" s="279"/>
      <c r="B806" s="234" t="s">
        <v>1566</v>
      </c>
      <c r="C806" s="228"/>
      <c r="D806" s="221"/>
      <c r="E806" s="100"/>
      <c r="F806" s="200"/>
      <c r="G806" s="100"/>
      <c r="H806" s="100"/>
      <c r="I806" s="948"/>
      <c r="K806" s="1070"/>
    </row>
    <row r="807" spans="1:11" s="1071" customFormat="1">
      <c r="A807" s="279"/>
      <c r="B807" s="961" t="s">
        <v>1574</v>
      </c>
      <c r="C807" s="228"/>
      <c r="D807" s="221"/>
      <c r="E807" s="100"/>
      <c r="F807" s="200"/>
      <c r="G807" s="100"/>
      <c r="H807" s="100"/>
      <c r="I807" s="948"/>
      <c r="K807" s="1070"/>
    </row>
    <row r="808" spans="1:11" s="1071" customFormat="1" ht="25.5">
      <c r="A808" s="279"/>
      <c r="B808" s="234" t="s">
        <v>1575</v>
      </c>
      <c r="C808" s="228"/>
      <c r="D808" s="221"/>
      <c r="E808" s="100"/>
      <c r="F808" s="200"/>
      <c r="G808" s="100"/>
      <c r="H808" s="100"/>
      <c r="I808" s="948"/>
      <c r="K808" s="1070"/>
    </row>
    <row r="809" spans="1:11" s="1071" customFormat="1">
      <c r="A809" s="279"/>
      <c r="B809" s="234" t="s">
        <v>1567</v>
      </c>
      <c r="C809" s="228"/>
      <c r="D809" s="221"/>
      <c r="E809" s="100"/>
      <c r="F809" s="200"/>
      <c r="G809" s="100"/>
      <c r="H809" s="100"/>
      <c r="I809" s="948"/>
      <c r="K809" s="1070"/>
    </row>
    <row r="810" spans="1:11" s="1071" customFormat="1">
      <c r="A810" s="279"/>
      <c r="B810" s="234" t="s">
        <v>1568</v>
      </c>
      <c r="C810" s="228"/>
      <c r="D810" s="221"/>
      <c r="E810" s="100"/>
      <c r="F810" s="200"/>
      <c r="G810" s="100"/>
      <c r="H810" s="100"/>
      <c r="I810" s="948"/>
      <c r="K810" s="1070"/>
    </row>
    <row r="811" spans="1:11" s="1071" customFormat="1">
      <c r="A811" s="279"/>
      <c r="B811" s="234" t="s">
        <v>1576</v>
      </c>
      <c r="C811" s="228"/>
      <c r="D811" s="221"/>
      <c r="E811" s="100"/>
      <c r="F811" s="200"/>
      <c r="G811" s="100"/>
      <c r="H811" s="100"/>
      <c r="I811" s="948"/>
      <c r="K811" s="1070"/>
    </row>
    <row r="812" spans="1:11" s="1071" customFormat="1">
      <c r="A812" s="279"/>
      <c r="B812" s="234" t="s">
        <v>1577</v>
      </c>
      <c r="C812" s="228"/>
      <c r="D812" s="221"/>
      <c r="E812" s="100"/>
      <c r="F812" s="200"/>
      <c r="G812" s="100"/>
      <c r="H812" s="100"/>
      <c r="I812" s="948"/>
      <c r="K812" s="1070"/>
    </row>
    <row r="813" spans="1:11" s="1071" customFormat="1">
      <c r="A813" s="279"/>
      <c r="B813" s="234" t="s">
        <v>1530</v>
      </c>
      <c r="C813" s="228"/>
      <c r="D813" s="221"/>
      <c r="E813" s="100"/>
      <c r="F813" s="200"/>
      <c r="G813" s="100"/>
      <c r="H813" s="100"/>
      <c r="I813" s="948"/>
      <c r="K813" s="1070"/>
    </row>
    <row r="814" spans="1:11" s="1071" customFormat="1" ht="25.5">
      <c r="A814" s="279"/>
      <c r="B814" s="234" t="s">
        <v>1571</v>
      </c>
      <c r="C814" s="228"/>
      <c r="D814" s="221"/>
      <c r="E814" s="100"/>
      <c r="F814" s="200"/>
      <c r="G814" s="100"/>
      <c r="H814" s="100"/>
      <c r="I814" s="948"/>
      <c r="K814" s="1070"/>
    </row>
    <row r="815" spans="1:11" s="1071" customFormat="1" ht="25.5">
      <c r="A815" s="279"/>
      <c r="B815" s="234" t="s">
        <v>1538</v>
      </c>
      <c r="C815" s="228"/>
      <c r="D815" s="221"/>
      <c r="E815" s="100"/>
      <c r="F815" s="200"/>
      <c r="G815" s="100"/>
      <c r="H815" s="100"/>
      <c r="I815" s="948"/>
      <c r="K815" s="1070"/>
    </row>
    <row r="816" spans="1:11" s="1071" customFormat="1" ht="25.5">
      <c r="A816" s="279"/>
      <c r="B816" s="234" t="s">
        <v>1547</v>
      </c>
      <c r="C816" s="228"/>
      <c r="D816" s="221"/>
      <c r="E816" s="100"/>
      <c r="F816" s="200"/>
      <c r="G816" s="100"/>
      <c r="H816" s="100"/>
      <c r="I816" s="948"/>
      <c r="K816" s="1070"/>
    </row>
    <row r="817" spans="1:11" s="1071" customFormat="1" ht="25.5">
      <c r="A817" s="279"/>
      <c r="B817" s="234" t="s">
        <v>1548</v>
      </c>
      <c r="C817" s="228"/>
      <c r="D817" s="221"/>
      <c r="E817" s="100"/>
      <c r="F817" s="200"/>
      <c r="G817" s="100"/>
      <c r="H817" s="100"/>
      <c r="I817" s="948"/>
      <c r="K817" s="1070"/>
    </row>
    <row r="818" spans="1:11" s="1071" customFormat="1">
      <c r="A818" s="279"/>
      <c r="B818" s="234" t="s">
        <v>1531</v>
      </c>
      <c r="C818" s="228"/>
      <c r="D818" s="221"/>
      <c r="E818" s="100"/>
      <c r="F818" s="200"/>
      <c r="G818" s="100"/>
      <c r="H818" s="100"/>
      <c r="I818" s="948"/>
      <c r="K818" s="1070"/>
    </row>
    <row r="819" spans="1:11" s="1071" customFormat="1">
      <c r="A819" s="279"/>
      <c r="B819" s="1072" t="s">
        <v>1578</v>
      </c>
      <c r="C819" s="228" t="s">
        <v>7</v>
      </c>
      <c r="D819" s="200">
        <v>2</v>
      </c>
      <c r="E819" s="100"/>
      <c r="F819" s="200">
        <f>D819*E819</f>
        <v>0</v>
      </c>
      <c r="G819" s="100"/>
      <c r="H819" s="100"/>
      <c r="I819" s="948"/>
      <c r="K819" s="1070"/>
    </row>
    <row r="820" spans="1:11" s="1071" customFormat="1">
      <c r="A820" s="279"/>
      <c r="B820" s="234"/>
      <c r="C820" s="228"/>
      <c r="D820" s="221"/>
      <c r="E820" s="100"/>
      <c r="F820" s="200"/>
      <c r="G820" s="100"/>
      <c r="H820" s="100"/>
      <c r="I820" s="948"/>
      <c r="K820" s="1070"/>
    </row>
    <row r="821" spans="1:11" s="1071" customFormat="1">
      <c r="A821" s="279"/>
      <c r="B821" s="234"/>
      <c r="C821" s="228"/>
      <c r="D821" s="221"/>
      <c r="E821" s="100"/>
      <c r="F821" s="200"/>
      <c r="G821" s="100"/>
      <c r="H821" s="100"/>
      <c r="I821" s="948"/>
      <c r="K821" s="1070"/>
    </row>
    <row r="822" spans="1:11" s="1071" customFormat="1" ht="30" customHeight="1">
      <c r="A822" s="279">
        <v>9</v>
      </c>
      <c r="B822" s="234" t="s">
        <v>1520</v>
      </c>
      <c r="C822" s="228"/>
      <c r="D822" s="221"/>
      <c r="E822" s="100"/>
      <c r="F822" s="200"/>
      <c r="G822" s="100"/>
      <c r="H822" s="100"/>
      <c r="I822" s="948"/>
      <c r="K822" s="1070"/>
    </row>
    <row r="823" spans="1:11" s="1071" customFormat="1" ht="28.5" customHeight="1">
      <c r="A823" s="279"/>
      <c r="B823" s="234" t="s">
        <v>1579</v>
      </c>
      <c r="C823" s="228"/>
      <c r="D823" s="221"/>
      <c r="E823" s="100"/>
      <c r="F823" s="200"/>
      <c r="G823" s="100"/>
      <c r="H823" s="100"/>
      <c r="I823" s="948"/>
      <c r="K823" s="1070"/>
    </row>
    <row r="824" spans="1:11" s="1071" customFormat="1" ht="38.25">
      <c r="A824" s="279"/>
      <c r="B824" s="234" t="s">
        <v>1551</v>
      </c>
      <c r="C824" s="228"/>
      <c r="D824" s="221"/>
      <c r="E824" s="100"/>
      <c r="F824" s="200"/>
      <c r="G824" s="100"/>
      <c r="H824" s="100"/>
      <c r="I824" s="948"/>
      <c r="K824" s="1070"/>
    </row>
    <row r="825" spans="1:11" s="1071" customFormat="1">
      <c r="A825" s="279"/>
      <c r="B825" s="961" t="s">
        <v>1580</v>
      </c>
      <c r="C825" s="228"/>
      <c r="D825" s="221"/>
      <c r="E825" s="100"/>
      <c r="F825" s="200"/>
      <c r="G825" s="100"/>
      <c r="H825" s="100"/>
      <c r="I825" s="948"/>
      <c r="K825" s="1070"/>
    </row>
    <row r="826" spans="1:11" s="1071" customFormat="1" ht="38.25">
      <c r="A826" s="279"/>
      <c r="B826" s="234" t="s">
        <v>1581</v>
      </c>
      <c r="C826" s="228"/>
      <c r="D826" s="221"/>
      <c r="E826" s="100"/>
      <c r="F826" s="200"/>
      <c r="G826" s="100"/>
      <c r="H826" s="100"/>
      <c r="I826" s="948"/>
      <c r="K826" s="1070"/>
    </row>
    <row r="827" spans="1:11" s="1071" customFormat="1">
      <c r="A827" s="279"/>
      <c r="B827" s="234" t="s">
        <v>1582</v>
      </c>
      <c r="C827" s="228"/>
      <c r="D827" s="221"/>
      <c r="E827" s="100"/>
      <c r="F827" s="200"/>
      <c r="G827" s="100"/>
      <c r="H827" s="100"/>
      <c r="I827" s="948"/>
      <c r="K827" s="1070"/>
    </row>
    <row r="828" spans="1:11" s="1071" customFormat="1">
      <c r="A828" s="279"/>
      <c r="B828" s="234" t="s">
        <v>1530</v>
      </c>
      <c r="C828" s="228"/>
      <c r="D828" s="221"/>
      <c r="E828" s="100"/>
      <c r="F828" s="200"/>
      <c r="G828" s="100"/>
      <c r="H828" s="100"/>
      <c r="I828" s="948"/>
      <c r="K828" s="1070"/>
    </row>
    <row r="829" spans="1:11" s="1071" customFormat="1">
      <c r="A829" s="279"/>
      <c r="B829" s="234" t="s">
        <v>1531</v>
      </c>
      <c r="C829" s="228"/>
      <c r="D829" s="221"/>
      <c r="E829" s="100"/>
      <c r="F829" s="200"/>
      <c r="G829" s="100"/>
      <c r="H829" s="100"/>
      <c r="I829" s="948"/>
      <c r="K829" s="1070"/>
    </row>
    <row r="830" spans="1:11" s="1071" customFormat="1">
      <c r="A830" s="279"/>
      <c r="B830" s="1072" t="s">
        <v>1583</v>
      </c>
      <c r="C830" s="228" t="s">
        <v>7</v>
      </c>
      <c r="D830" s="200">
        <v>3</v>
      </c>
      <c r="E830" s="100"/>
      <c r="F830" s="200">
        <f>D830*E830</f>
        <v>0</v>
      </c>
      <c r="G830" s="100"/>
      <c r="H830" s="100"/>
      <c r="I830" s="948"/>
      <c r="K830" s="1070"/>
    </row>
    <row r="831" spans="1:11" s="1071" customFormat="1">
      <c r="A831" s="279"/>
      <c r="B831" s="234"/>
      <c r="C831" s="228"/>
      <c r="D831" s="221"/>
      <c r="E831" s="100"/>
      <c r="F831" s="200"/>
      <c r="G831" s="100"/>
      <c r="H831" s="100"/>
      <c r="I831" s="948"/>
      <c r="K831" s="1070"/>
    </row>
    <row r="832" spans="1:11" s="1071" customFormat="1">
      <c r="A832" s="279">
        <v>10</v>
      </c>
      <c r="B832" s="234" t="s">
        <v>1584</v>
      </c>
      <c r="C832" s="228"/>
      <c r="D832" s="221"/>
      <c r="E832" s="100"/>
      <c r="F832" s="200"/>
      <c r="G832" s="100"/>
      <c r="H832" s="100"/>
      <c r="I832" s="948"/>
      <c r="K832" s="1070"/>
    </row>
    <row r="833" spans="1:11" s="1071" customFormat="1">
      <c r="A833" s="279"/>
      <c r="B833" s="1076" t="s">
        <v>1585</v>
      </c>
      <c r="C833" s="228"/>
      <c r="D833" s="221"/>
      <c r="E833" s="100"/>
      <c r="F833" s="200"/>
      <c r="G833" s="100"/>
      <c r="H833" s="100"/>
      <c r="I833" s="948"/>
      <c r="K833" s="1070"/>
    </row>
    <row r="834" spans="1:11" s="1071" customFormat="1" ht="25.5">
      <c r="A834" s="279"/>
      <c r="B834" s="234" t="s">
        <v>1575</v>
      </c>
      <c r="C834" s="228"/>
      <c r="D834" s="221"/>
      <c r="E834" s="100"/>
      <c r="F834" s="200"/>
      <c r="G834" s="100"/>
      <c r="H834" s="100"/>
      <c r="I834" s="948"/>
      <c r="K834" s="1070"/>
    </row>
    <row r="835" spans="1:11" s="1071" customFormat="1">
      <c r="A835" s="279"/>
      <c r="B835" s="961" t="s">
        <v>1531</v>
      </c>
      <c r="C835" s="228"/>
      <c r="D835" s="221"/>
      <c r="E835" s="100"/>
      <c r="F835" s="200"/>
      <c r="G835" s="100"/>
      <c r="H835" s="100"/>
      <c r="I835" s="948"/>
      <c r="K835" s="1070"/>
    </row>
    <row r="836" spans="1:11" s="1071" customFormat="1">
      <c r="A836" s="279"/>
      <c r="B836" s="1072" t="s">
        <v>1586</v>
      </c>
      <c r="C836" s="228" t="s">
        <v>7</v>
      </c>
      <c r="D836" s="200">
        <v>1</v>
      </c>
      <c r="E836" s="100"/>
      <c r="F836" s="200">
        <f>D836*E836</f>
        <v>0</v>
      </c>
      <c r="G836" s="100"/>
      <c r="H836" s="100"/>
      <c r="I836" s="948"/>
      <c r="K836" s="1070"/>
    </row>
    <row r="837" spans="1:11" s="1071" customFormat="1">
      <c r="A837" s="279"/>
      <c r="B837" s="234"/>
      <c r="C837" s="228"/>
      <c r="D837" s="221"/>
      <c r="E837" s="100"/>
      <c r="F837" s="200"/>
      <c r="G837" s="100"/>
      <c r="H837" s="100"/>
      <c r="I837" s="948"/>
      <c r="K837" s="1070"/>
    </row>
    <row r="838" spans="1:11" s="1071" customFormat="1">
      <c r="A838" s="279">
        <v>11</v>
      </c>
      <c r="B838" s="234" t="s">
        <v>1587</v>
      </c>
      <c r="C838" s="228"/>
      <c r="D838" s="221"/>
      <c r="E838" s="100"/>
      <c r="F838" s="200"/>
      <c r="G838" s="100"/>
      <c r="H838" s="100"/>
      <c r="I838" s="948"/>
      <c r="K838" s="1070"/>
    </row>
    <row r="839" spans="1:11" s="1071" customFormat="1">
      <c r="A839" s="279"/>
      <c r="B839" s="1076" t="s">
        <v>1585</v>
      </c>
      <c r="C839" s="228"/>
      <c r="D839" s="221"/>
      <c r="E839" s="100"/>
      <c r="F839" s="200"/>
      <c r="G839" s="100"/>
      <c r="H839" s="100"/>
      <c r="I839" s="948"/>
      <c r="K839" s="1070"/>
    </row>
    <row r="840" spans="1:11" s="1071" customFormat="1">
      <c r="A840" s="279"/>
      <c r="B840" s="961" t="s">
        <v>1531</v>
      </c>
      <c r="C840" s="228"/>
      <c r="D840" s="221"/>
      <c r="E840" s="100"/>
      <c r="F840" s="200"/>
      <c r="G840" s="100"/>
      <c r="H840" s="100"/>
      <c r="I840" s="948"/>
      <c r="K840" s="1070"/>
    </row>
    <row r="841" spans="1:11" s="1071" customFormat="1">
      <c r="A841" s="279"/>
      <c r="B841" s="1072" t="s">
        <v>1588</v>
      </c>
      <c r="C841" s="228" t="s">
        <v>7</v>
      </c>
      <c r="D841" s="200">
        <v>1</v>
      </c>
      <c r="E841" s="100"/>
      <c r="F841" s="200">
        <f>D841*E841</f>
        <v>0</v>
      </c>
      <c r="G841" s="100"/>
      <c r="H841" s="100"/>
      <c r="I841" s="948"/>
      <c r="K841" s="1070"/>
    </row>
    <row r="842" spans="1:11" s="1071" customFormat="1">
      <c r="A842" s="279"/>
      <c r="B842" s="234"/>
      <c r="C842" s="228"/>
      <c r="D842" s="221"/>
      <c r="E842" s="100"/>
      <c r="F842" s="200"/>
      <c r="G842" s="100"/>
      <c r="H842" s="100"/>
      <c r="I842" s="948"/>
      <c r="K842" s="1070"/>
    </row>
    <row r="843" spans="1:11" s="1071" customFormat="1" ht="25.5">
      <c r="A843" s="279">
        <v>12</v>
      </c>
      <c r="B843" s="234" t="s">
        <v>1589</v>
      </c>
      <c r="C843" s="228"/>
      <c r="D843" s="221"/>
      <c r="E843" s="100"/>
      <c r="F843" s="200"/>
      <c r="G843" s="100"/>
      <c r="H843" s="100"/>
      <c r="I843" s="948"/>
      <c r="K843" s="1070"/>
    </row>
    <row r="844" spans="1:11" s="1071" customFormat="1" ht="25.5">
      <c r="A844" s="279"/>
      <c r="B844" s="234" t="s">
        <v>1590</v>
      </c>
      <c r="C844" s="228"/>
      <c r="D844" s="221"/>
      <c r="E844" s="100"/>
      <c r="F844" s="200"/>
      <c r="G844" s="100"/>
      <c r="H844" s="100"/>
      <c r="I844" s="948"/>
      <c r="K844" s="1070"/>
    </row>
    <row r="845" spans="1:11" s="1071" customFormat="1" ht="53.25" customHeight="1">
      <c r="A845" s="279"/>
      <c r="B845" s="234" t="s">
        <v>1591</v>
      </c>
      <c r="C845" s="228"/>
      <c r="D845" s="221"/>
      <c r="E845" s="100"/>
      <c r="F845" s="200"/>
      <c r="G845" s="100"/>
      <c r="H845" s="100"/>
      <c r="I845" s="948"/>
      <c r="K845" s="1070"/>
    </row>
    <row r="846" spans="1:11" s="1071" customFormat="1">
      <c r="A846" s="279"/>
      <c r="B846" s="234" t="s">
        <v>1592</v>
      </c>
      <c r="C846" s="228"/>
      <c r="D846" s="221"/>
      <c r="E846" s="100"/>
      <c r="F846" s="200"/>
      <c r="G846" s="100"/>
      <c r="H846" s="100"/>
      <c r="I846" s="948"/>
      <c r="K846" s="1070"/>
    </row>
    <row r="847" spans="1:11" s="1071" customFormat="1">
      <c r="A847" s="279"/>
      <c r="B847" s="234" t="s">
        <v>1593</v>
      </c>
      <c r="C847" s="228"/>
      <c r="D847" s="221"/>
      <c r="E847" s="100"/>
      <c r="F847" s="200"/>
      <c r="G847" s="100"/>
      <c r="H847" s="100"/>
      <c r="I847" s="948"/>
      <c r="K847" s="1070"/>
    </row>
    <row r="848" spans="1:11" s="1071" customFormat="1">
      <c r="A848" s="279"/>
      <c r="B848" s="961" t="s">
        <v>1531</v>
      </c>
      <c r="C848" s="228"/>
      <c r="D848" s="221"/>
      <c r="E848" s="100"/>
      <c r="F848" s="200"/>
      <c r="G848" s="100"/>
      <c r="H848" s="100"/>
      <c r="I848" s="948"/>
      <c r="K848" s="1070"/>
    </row>
    <row r="849" spans="1:11" s="1071" customFormat="1">
      <c r="A849" s="279"/>
      <c r="B849" s="1072" t="s">
        <v>1594</v>
      </c>
      <c r="C849" s="228" t="s">
        <v>7</v>
      </c>
      <c r="D849" s="200">
        <v>2</v>
      </c>
      <c r="E849" s="100"/>
      <c r="F849" s="200">
        <f>D849*E849</f>
        <v>0</v>
      </c>
      <c r="G849" s="100"/>
      <c r="H849" s="100"/>
      <c r="I849" s="948"/>
      <c r="K849" s="1070"/>
    </row>
    <row r="850" spans="1:11" s="1071" customFormat="1">
      <c r="A850" s="279"/>
      <c r="B850" s="234"/>
      <c r="C850" s="228"/>
      <c r="D850" s="221"/>
      <c r="E850" s="100"/>
      <c r="F850" s="200"/>
      <c r="G850" s="100"/>
      <c r="H850" s="100"/>
      <c r="I850" s="948"/>
      <c r="K850" s="1070"/>
    </row>
    <row r="851" spans="1:11" s="1071" customFormat="1">
      <c r="A851" s="279"/>
      <c r="B851" s="234"/>
      <c r="C851" s="228"/>
      <c r="D851" s="221"/>
      <c r="E851" s="100"/>
      <c r="F851" s="200"/>
      <c r="G851" s="100"/>
      <c r="H851" s="100"/>
      <c r="I851" s="948"/>
      <c r="K851" s="1070"/>
    </row>
    <row r="852" spans="1:11" s="1071" customFormat="1" ht="57" customHeight="1">
      <c r="A852" s="279">
        <v>13</v>
      </c>
      <c r="B852" s="234" t="s">
        <v>1595</v>
      </c>
      <c r="C852" s="228"/>
      <c r="D852" s="221"/>
      <c r="E852" s="100"/>
      <c r="F852" s="200"/>
      <c r="G852" s="100"/>
      <c r="H852" s="100"/>
      <c r="I852" s="948"/>
      <c r="K852" s="1070"/>
    </row>
    <row r="853" spans="1:11" s="1071" customFormat="1" ht="31.5" customHeight="1">
      <c r="A853" s="279"/>
      <c r="B853" s="234" t="s">
        <v>1596</v>
      </c>
      <c r="C853" s="228"/>
      <c r="D853" s="221"/>
      <c r="E853" s="100"/>
      <c r="F853" s="200"/>
      <c r="G853" s="100"/>
      <c r="H853" s="100"/>
      <c r="I853" s="948"/>
      <c r="K853" s="1070"/>
    </row>
    <row r="854" spans="1:11" s="1071" customFormat="1" ht="25.5">
      <c r="A854" s="279"/>
      <c r="B854" s="356" t="s">
        <v>1597</v>
      </c>
      <c r="C854" s="228"/>
      <c r="D854" s="221"/>
      <c r="E854" s="100"/>
      <c r="F854" s="200"/>
      <c r="G854" s="100"/>
      <c r="H854" s="100"/>
      <c r="I854" s="948"/>
      <c r="K854" s="1070"/>
    </row>
    <row r="855" spans="1:11" s="1071" customFormat="1" ht="25.5">
      <c r="A855" s="279"/>
      <c r="B855" s="234" t="s">
        <v>1598</v>
      </c>
      <c r="C855" s="228"/>
      <c r="D855" s="221"/>
      <c r="E855" s="100"/>
      <c r="F855" s="200"/>
      <c r="G855" s="100"/>
      <c r="H855" s="100"/>
      <c r="I855" s="948"/>
      <c r="K855" s="1070"/>
    </row>
    <row r="856" spans="1:11" s="1071" customFormat="1" ht="25.5">
      <c r="A856" s="279"/>
      <c r="B856" s="961" t="s">
        <v>1559</v>
      </c>
      <c r="C856" s="228"/>
      <c r="D856" s="221"/>
      <c r="E856" s="100"/>
      <c r="F856" s="200"/>
      <c r="G856" s="100"/>
      <c r="H856" s="100"/>
      <c r="I856" s="948"/>
      <c r="K856" s="1070"/>
    </row>
    <row r="857" spans="1:11" s="1071" customFormat="1">
      <c r="A857" s="279"/>
      <c r="B857" s="356" t="s">
        <v>1599</v>
      </c>
      <c r="C857" s="228"/>
      <c r="D857" s="221"/>
      <c r="E857" s="100"/>
      <c r="F857" s="200"/>
      <c r="G857" s="100"/>
      <c r="H857" s="100"/>
      <c r="I857" s="948"/>
      <c r="K857" s="1070"/>
    </row>
    <row r="858" spans="1:11" s="1071" customFormat="1">
      <c r="A858" s="279"/>
      <c r="B858" s="356" t="s">
        <v>1600</v>
      </c>
      <c r="C858" s="228"/>
      <c r="D858" s="221"/>
      <c r="E858" s="100"/>
      <c r="F858" s="200"/>
      <c r="G858" s="100"/>
      <c r="H858" s="100"/>
      <c r="I858" s="948"/>
      <c r="K858" s="1070"/>
    </row>
    <row r="859" spans="1:11" s="1071" customFormat="1">
      <c r="A859" s="279"/>
      <c r="B859" s="356" t="s">
        <v>1530</v>
      </c>
      <c r="C859" s="228"/>
      <c r="D859" s="221"/>
      <c r="E859" s="100"/>
      <c r="F859" s="200"/>
      <c r="G859" s="100"/>
      <c r="H859" s="100"/>
      <c r="I859" s="948"/>
      <c r="K859" s="1070"/>
    </row>
    <row r="860" spans="1:11" s="1071" customFormat="1" ht="63.75">
      <c r="A860" s="279"/>
      <c r="B860" s="356" t="s">
        <v>1601</v>
      </c>
      <c r="C860" s="228"/>
      <c r="D860" s="221"/>
      <c r="E860" s="100"/>
      <c r="F860" s="200"/>
      <c r="G860" s="100"/>
      <c r="H860" s="100"/>
      <c r="I860" s="948"/>
      <c r="K860" s="1070"/>
    </row>
    <row r="861" spans="1:11" s="1071" customFormat="1">
      <c r="A861" s="279"/>
      <c r="B861" s="356" t="s">
        <v>1531</v>
      </c>
      <c r="C861" s="228"/>
      <c r="D861" s="221"/>
      <c r="E861" s="100"/>
      <c r="F861" s="200"/>
      <c r="G861" s="100"/>
      <c r="H861" s="100"/>
      <c r="I861" s="948"/>
      <c r="K861" s="1070"/>
    </row>
    <row r="862" spans="1:11" s="1071" customFormat="1" ht="25.5">
      <c r="A862" s="279"/>
      <c r="B862" s="356" t="s">
        <v>1602</v>
      </c>
      <c r="C862" s="228"/>
      <c r="D862" s="221"/>
      <c r="E862" s="100"/>
      <c r="F862" s="200"/>
      <c r="G862" s="100"/>
      <c r="H862" s="100"/>
      <c r="I862" s="948"/>
      <c r="K862" s="1070"/>
    </row>
    <row r="863" spans="1:11" s="1071" customFormat="1">
      <c r="A863" s="279"/>
      <c r="B863" s="1072" t="s">
        <v>1603</v>
      </c>
      <c r="C863" s="228" t="s">
        <v>7</v>
      </c>
      <c r="D863" s="200">
        <v>1</v>
      </c>
      <c r="E863" s="100"/>
      <c r="F863" s="200">
        <f>D863*E863</f>
        <v>0</v>
      </c>
      <c r="G863" s="100"/>
      <c r="H863" s="100"/>
      <c r="I863" s="948"/>
      <c r="K863" s="1070"/>
    </row>
    <row r="864" spans="1:11" s="1071" customFormat="1">
      <c r="A864" s="279"/>
      <c r="B864" s="234"/>
      <c r="C864" s="228"/>
      <c r="D864" s="221"/>
      <c r="E864" s="100"/>
      <c r="F864" s="200"/>
      <c r="G864" s="100"/>
      <c r="H864" s="100"/>
      <c r="I864" s="948"/>
      <c r="K864" s="1070"/>
    </row>
    <row r="865" spans="1:11" s="1071" customFormat="1" ht="38.25">
      <c r="A865" s="279">
        <v>14</v>
      </c>
      <c r="B865" s="356" t="s">
        <v>1604</v>
      </c>
      <c r="C865" s="228"/>
      <c r="D865" s="221"/>
      <c r="E865" s="100"/>
      <c r="F865" s="200"/>
      <c r="G865" s="100"/>
      <c r="H865" s="100"/>
      <c r="I865" s="948"/>
      <c r="K865" s="1070"/>
    </row>
    <row r="866" spans="1:11" s="1071" customFormat="1" ht="25.5">
      <c r="A866" s="279"/>
      <c r="B866" s="356" t="s">
        <v>1605</v>
      </c>
      <c r="C866" s="228"/>
      <c r="D866" s="221"/>
      <c r="E866" s="100"/>
      <c r="F866" s="200"/>
      <c r="G866" s="100"/>
      <c r="H866" s="100"/>
      <c r="I866" s="948"/>
      <c r="K866" s="1070"/>
    </row>
    <row r="867" spans="1:11" s="1071" customFormat="1" ht="25.5">
      <c r="A867" s="279"/>
      <c r="B867" s="356" t="s">
        <v>1597</v>
      </c>
      <c r="C867" s="228"/>
      <c r="D867" s="221"/>
      <c r="E867" s="100"/>
      <c r="F867" s="200"/>
      <c r="G867" s="100"/>
      <c r="H867" s="100"/>
      <c r="I867" s="948"/>
      <c r="K867" s="1070"/>
    </row>
    <row r="868" spans="1:11" s="1071" customFormat="1" ht="25.5">
      <c r="A868" s="279"/>
      <c r="B868" s="234" t="s">
        <v>1606</v>
      </c>
      <c r="C868" s="228"/>
      <c r="D868" s="221"/>
      <c r="E868" s="100"/>
      <c r="F868" s="200"/>
      <c r="G868" s="100"/>
      <c r="H868" s="100"/>
      <c r="I868" s="948"/>
      <c r="K868" s="1070"/>
    </row>
    <row r="869" spans="1:11" s="1071" customFormat="1" ht="25.5">
      <c r="A869" s="279"/>
      <c r="B869" s="961" t="s">
        <v>1559</v>
      </c>
      <c r="C869" s="228"/>
      <c r="D869" s="221"/>
      <c r="E869" s="100"/>
      <c r="F869" s="200"/>
      <c r="G869" s="100"/>
      <c r="H869" s="100"/>
      <c r="I869" s="948"/>
      <c r="K869" s="1070"/>
    </row>
    <row r="870" spans="1:11" s="1071" customFormat="1">
      <c r="A870" s="279"/>
      <c r="B870" s="356" t="s">
        <v>1607</v>
      </c>
      <c r="C870" s="228"/>
      <c r="D870" s="221"/>
      <c r="E870" s="100"/>
      <c r="F870" s="200"/>
      <c r="G870" s="100"/>
      <c r="H870" s="100"/>
      <c r="I870" s="948"/>
      <c r="K870" s="1070"/>
    </row>
    <row r="871" spans="1:11" s="1071" customFormat="1">
      <c r="A871" s="279"/>
      <c r="B871" s="356" t="s">
        <v>1600</v>
      </c>
      <c r="C871" s="228"/>
      <c r="D871" s="221"/>
      <c r="E871" s="100"/>
      <c r="F871" s="200"/>
      <c r="G871" s="100"/>
      <c r="H871" s="100"/>
      <c r="I871" s="948"/>
      <c r="K871" s="1070"/>
    </row>
    <row r="872" spans="1:11" s="1071" customFormat="1">
      <c r="A872" s="279"/>
      <c r="B872" s="356" t="s">
        <v>1530</v>
      </c>
      <c r="C872" s="228"/>
      <c r="D872" s="221"/>
      <c r="E872" s="100"/>
      <c r="F872" s="200"/>
      <c r="G872" s="100"/>
      <c r="H872" s="100"/>
      <c r="I872" s="948"/>
      <c r="K872" s="1070"/>
    </row>
    <row r="873" spans="1:11" s="1071" customFormat="1" ht="63.75">
      <c r="A873" s="279"/>
      <c r="B873" s="356" t="s">
        <v>1601</v>
      </c>
      <c r="C873" s="228"/>
      <c r="D873" s="221"/>
      <c r="E873" s="100"/>
      <c r="F873" s="200"/>
      <c r="G873" s="100"/>
      <c r="H873" s="100"/>
      <c r="I873" s="948"/>
      <c r="K873" s="1070"/>
    </row>
    <row r="874" spans="1:11" s="1071" customFormat="1">
      <c r="A874" s="279"/>
      <c r="B874" s="356" t="s">
        <v>1531</v>
      </c>
      <c r="C874" s="228"/>
      <c r="D874" s="221"/>
      <c r="E874" s="100"/>
      <c r="F874" s="200"/>
      <c r="G874" s="100"/>
      <c r="H874" s="100"/>
      <c r="I874" s="948"/>
      <c r="K874" s="1070"/>
    </row>
    <row r="875" spans="1:11" s="1071" customFormat="1" ht="25.5">
      <c r="A875" s="279"/>
      <c r="B875" s="356" t="s">
        <v>1608</v>
      </c>
      <c r="C875" s="228"/>
      <c r="D875" s="221"/>
      <c r="E875" s="100"/>
      <c r="F875" s="200"/>
      <c r="G875" s="100"/>
      <c r="H875" s="100"/>
      <c r="I875" s="948"/>
      <c r="K875" s="1070"/>
    </row>
    <row r="876" spans="1:11" s="1071" customFormat="1">
      <c r="A876" s="279"/>
      <c r="B876" s="1072" t="s">
        <v>1609</v>
      </c>
      <c r="C876" s="228" t="s">
        <v>7</v>
      </c>
      <c r="D876" s="200">
        <v>1</v>
      </c>
      <c r="E876" s="100"/>
      <c r="F876" s="200">
        <f>D876*E876</f>
        <v>0</v>
      </c>
      <c r="G876" s="100"/>
      <c r="H876" s="100"/>
      <c r="I876" s="948"/>
      <c r="K876" s="1070"/>
    </row>
    <row r="877" spans="1:11" s="1071" customFormat="1">
      <c r="A877" s="279"/>
      <c r="B877" s="234"/>
      <c r="C877" s="228"/>
      <c r="D877" s="221"/>
      <c r="E877" s="100"/>
      <c r="F877" s="200"/>
      <c r="G877" s="100"/>
      <c r="H877" s="100"/>
      <c r="I877" s="948"/>
      <c r="K877" s="1070"/>
    </row>
    <row r="878" spans="1:11" s="1071" customFormat="1">
      <c r="A878" s="279"/>
      <c r="B878" s="234"/>
      <c r="C878" s="228"/>
      <c r="D878" s="221"/>
      <c r="E878" s="100"/>
      <c r="F878" s="200"/>
      <c r="G878" s="100"/>
      <c r="H878" s="100"/>
      <c r="I878" s="948"/>
      <c r="K878" s="1070"/>
    </row>
    <row r="879" spans="1:11" s="1071" customFormat="1">
      <c r="A879" s="279">
        <v>15</v>
      </c>
      <c r="B879" s="234" t="s">
        <v>1610</v>
      </c>
      <c r="C879" s="228"/>
      <c r="D879" s="221"/>
      <c r="E879" s="100"/>
      <c r="F879" s="200"/>
      <c r="G879" s="100"/>
      <c r="H879" s="100"/>
      <c r="I879" s="948"/>
      <c r="K879" s="1070"/>
    </row>
    <row r="880" spans="1:11" s="1071" customFormat="1">
      <c r="A880" s="279"/>
      <c r="B880" s="1076" t="s">
        <v>1611</v>
      </c>
      <c r="C880" s="228"/>
      <c r="D880" s="221"/>
      <c r="E880" s="100"/>
      <c r="F880" s="200"/>
      <c r="G880" s="100"/>
      <c r="H880" s="100"/>
      <c r="I880" s="948"/>
      <c r="K880" s="1070"/>
    </row>
    <row r="881" spans="1:11" s="1071" customFormat="1" ht="63.75">
      <c r="A881" s="279"/>
      <c r="B881" s="1075" t="s">
        <v>1546</v>
      </c>
      <c r="C881" s="228"/>
      <c r="D881" s="221"/>
      <c r="E881" s="100"/>
      <c r="F881" s="200"/>
      <c r="G881" s="100"/>
      <c r="H881" s="100"/>
      <c r="I881" s="948"/>
      <c r="K881" s="1070"/>
    </row>
    <row r="882" spans="1:11" s="1071" customFormat="1">
      <c r="A882" s="279"/>
      <c r="B882" s="961" t="s">
        <v>1531</v>
      </c>
      <c r="C882" s="228"/>
      <c r="D882" s="221"/>
      <c r="E882" s="100"/>
      <c r="F882" s="200"/>
      <c r="G882" s="100"/>
      <c r="H882" s="100"/>
      <c r="I882" s="948"/>
      <c r="K882" s="1070"/>
    </row>
    <row r="883" spans="1:11" s="1071" customFormat="1">
      <c r="A883" s="279"/>
      <c r="B883" s="1072" t="s">
        <v>1612</v>
      </c>
      <c r="C883" s="228" t="s">
        <v>7</v>
      </c>
      <c r="D883" s="200">
        <v>1</v>
      </c>
      <c r="E883" s="100"/>
      <c r="F883" s="200">
        <f>D883*E883</f>
        <v>0</v>
      </c>
      <c r="G883" s="100"/>
      <c r="H883" s="100"/>
      <c r="I883" s="948"/>
      <c r="K883" s="1070"/>
    </row>
    <row r="884" spans="1:11" s="1071" customFormat="1">
      <c r="A884" s="279"/>
      <c r="B884" s="234"/>
      <c r="C884" s="228"/>
      <c r="D884" s="221"/>
      <c r="E884" s="100"/>
      <c r="F884" s="200"/>
      <c r="G884" s="100"/>
      <c r="H884" s="100"/>
      <c r="I884" s="948"/>
      <c r="K884" s="1070"/>
    </row>
    <row r="885" spans="1:11" s="1071" customFormat="1" ht="25.5">
      <c r="A885" s="279">
        <v>16</v>
      </c>
      <c r="B885" s="234" t="s">
        <v>1520</v>
      </c>
      <c r="C885" s="228"/>
      <c r="D885" s="221"/>
      <c r="E885" s="100"/>
      <c r="F885" s="200"/>
      <c r="G885" s="100"/>
      <c r="H885" s="100"/>
      <c r="I885" s="948"/>
      <c r="K885" s="1070"/>
    </row>
    <row r="886" spans="1:11" s="1071" customFormat="1" ht="25.5">
      <c r="A886" s="279"/>
      <c r="B886" s="356" t="s">
        <v>1597</v>
      </c>
      <c r="C886" s="228"/>
      <c r="D886" s="221"/>
      <c r="E886" s="100"/>
      <c r="F886" s="200"/>
      <c r="G886" s="100"/>
      <c r="H886" s="100"/>
      <c r="I886" s="948"/>
      <c r="K886" s="1070"/>
    </row>
    <row r="887" spans="1:11" s="1071" customFormat="1" ht="38.25">
      <c r="A887" s="279"/>
      <c r="B887" s="234" t="s">
        <v>1581</v>
      </c>
      <c r="C887" s="228"/>
      <c r="D887" s="221"/>
      <c r="E887" s="100"/>
      <c r="F887" s="200"/>
      <c r="G887" s="100"/>
      <c r="H887" s="100"/>
      <c r="I887" s="948"/>
      <c r="K887" s="1070"/>
    </row>
    <row r="888" spans="1:11" s="1071" customFormat="1">
      <c r="A888" s="279"/>
      <c r="B888" s="234" t="s">
        <v>1613</v>
      </c>
      <c r="C888" s="228"/>
      <c r="D888" s="221"/>
      <c r="E888" s="100"/>
      <c r="F888" s="200"/>
      <c r="G888" s="100"/>
      <c r="H888" s="100"/>
      <c r="I888" s="948"/>
      <c r="K888" s="1070"/>
    </row>
    <row r="889" spans="1:11" s="1071" customFormat="1">
      <c r="A889" s="279"/>
      <c r="B889" s="961" t="s">
        <v>1531</v>
      </c>
      <c r="C889" s="228"/>
      <c r="D889" s="221"/>
      <c r="E889" s="100"/>
      <c r="F889" s="200"/>
      <c r="G889" s="100"/>
      <c r="H889" s="100"/>
      <c r="I889" s="948"/>
      <c r="K889" s="1070"/>
    </row>
    <row r="890" spans="1:11" s="1071" customFormat="1">
      <c r="A890" s="279"/>
      <c r="B890" s="1072" t="s">
        <v>1614</v>
      </c>
      <c r="C890" s="228" t="s">
        <v>7</v>
      </c>
      <c r="D890" s="200">
        <v>1</v>
      </c>
      <c r="E890" s="100"/>
      <c r="F890" s="200">
        <f>D890*E890</f>
        <v>0</v>
      </c>
      <c r="G890" s="100"/>
      <c r="H890" s="100"/>
      <c r="I890" s="948"/>
      <c r="K890" s="1070"/>
    </row>
    <row r="891" spans="1:11" s="1071" customFormat="1">
      <c r="A891" s="279"/>
      <c r="B891" s="234"/>
      <c r="C891" s="228"/>
      <c r="D891" s="221"/>
      <c r="E891" s="100"/>
      <c r="F891" s="200"/>
      <c r="G891" s="100"/>
      <c r="H891" s="100"/>
      <c r="I891" s="948"/>
      <c r="K891" s="1070"/>
    </row>
    <row r="892" spans="1:11" s="1071" customFormat="1" ht="25.5">
      <c r="A892" s="279">
        <v>17</v>
      </c>
      <c r="B892" s="356" t="s">
        <v>1615</v>
      </c>
      <c r="C892" s="228"/>
      <c r="D892" s="221"/>
      <c r="E892" s="100"/>
      <c r="F892" s="200"/>
      <c r="G892" s="100"/>
      <c r="H892" s="100"/>
      <c r="I892" s="948"/>
      <c r="K892" s="1070"/>
    </row>
    <row r="893" spans="1:11" s="1071" customFormat="1" ht="25.5">
      <c r="A893" s="279"/>
      <c r="B893" s="356" t="s">
        <v>1616</v>
      </c>
      <c r="C893" s="228"/>
      <c r="D893" s="221"/>
      <c r="E893" s="100"/>
      <c r="F893" s="200"/>
      <c r="G893" s="100"/>
      <c r="H893" s="100"/>
      <c r="I893" s="948"/>
      <c r="K893" s="1070"/>
    </row>
    <row r="894" spans="1:11" s="1071" customFormat="1" ht="38.25">
      <c r="A894" s="279"/>
      <c r="B894" s="356" t="s">
        <v>1617</v>
      </c>
      <c r="C894" s="228"/>
      <c r="D894" s="221"/>
      <c r="E894" s="100"/>
      <c r="F894" s="200"/>
      <c r="G894" s="100"/>
      <c r="H894" s="100"/>
      <c r="I894" s="948"/>
      <c r="K894" s="1070"/>
    </row>
    <row r="895" spans="1:11" s="1071" customFormat="1">
      <c r="A895" s="279"/>
      <c r="B895" s="356" t="s">
        <v>1618</v>
      </c>
      <c r="C895" s="228"/>
      <c r="D895" s="221"/>
      <c r="E895" s="100"/>
      <c r="F895" s="200"/>
      <c r="G895" s="100"/>
      <c r="H895" s="100"/>
      <c r="I895" s="948"/>
      <c r="K895" s="1070"/>
    </row>
    <row r="896" spans="1:11" s="1071" customFormat="1">
      <c r="A896" s="279"/>
      <c r="B896" s="356" t="s">
        <v>1619</v>
      </c>
      <c r="C896" s="228"/>
      <c r="D896" s="221"/>
      <c r="E896" s="100"/>
      <c r="F896" s="200"/>
      <c r="G896" s="100"/>
      <c r="H896" s="100"/>
      <c r="I896" s="948"/>
      <c r="K896" s="1070"/>
    </row>
    <row r="897" spans="1:11" s="1071" customFormat="1" ht="63.75">
      <c r="A897" s="279"/>
      <c r="B897" s="1075" t="s">
        <v>1546</v>
      </c>
      <c r="C897" s="228"/>
      <c r="D897" s="221"/>
      <c r="E897" s="100"/>
      <c r="F897" s="200"/>
      <c r="G897" s="100"/>
      <c r="H897" s="100"/>
      <c r="I897" s="948"/>
      <c r="K897" s="1070"/>
    </row>
    <row r="898" spans="1:11" s="1071" customFormat="1">
      <c r="A898" s="279"/>
      <c r="B898" s="356" t="s">
        <v>1540</v>
      </c>
      <c r="C898" s="228"/>
      <c r="D898" s="221"/>
      <c r="E898" s="100"/>
      <c r="F898" s="200"/>
      <c r="G898" s="100"/>
      <c r="H898" s="100"/>
      <c r="I898" s="948"/>
      <c r="K898" s="1070"/>
    </row>
    <row r="899" spans="1:11" s="1071" customFormat="1">
      <c r="A899" s="279"/>
      <c r="B899" s="356" t="s">
        <v>1531</v>
      </c>
      <c r="C899" s="228"/>
      <c r="D899" s="221"/>
      <c r="E899" s="100"/>
      <c r="F899" s="200"/>
      <c r="G899" s="100"/>
      <c r="H899" s="100"/>
      <c r="I899" s="948"/>
      <c r="K899" s="1070"/>
    </row>
    <row r="900" spans="1:11" s="1071" customFormat="1">
      <c r="A900" s="279"/>
      <c r="B900" s="1072" t="s">
        <v>1620</v>
      </c>
      <c r="C900" s="228" t="s">
        <v>7</v>
      </c>
      <c r="D900" s="200">
        <v>3</v>
      </c>
      <c r="E900" s="100"/>
      <c r="F900" s="200">
        <f>D900*E900</f>
        <v>0</v>
      </c>
      <c r="G900" s="100"/>
      <c r="H900" s="100"/>
      <c r="I900" s="948"/>
      <c r="K900" s="1070"/>
    </row>
    <row r="901" spans="1:11" s="1071" customFormat="1">
      <c r="A901" s="279"/>
      <c r="B901" s="234"/>
      <c r="C901" s="228"/>
      <c r="D901" s="221"/>
      <c r="E901" s="100"/>
      <c r="F901" s="200"/>
      <c r="G901" s="100"/>
      <c r="H901" s="100"/>
      <c r="I901" s="948"/>
      <c r="K901" s="1070"/>
    </row>
    <row r="902" spans="1:11" s="1071" customFormat="1">
      <c r="A902" s="279"/>
      <c r="B902" s="234"/>
      <c r="C902" s="228"/>
      <c r="D902" s="221"/>
      <c r="E902" s="100"/>
      <c r="F902" s="200"/>
      <c r="G902" s="100"/>
      <c r="H902" s="100"/>
      <c r="I902" s="948"/>
      <c r="K902" s="1070"/>
    </row>
    <row r="903" spans="1:11" s="1071" customFormat="1" ht="25.5">
      <c r="A903" s="279">
        <v>18</v>
      </c>
      <c r="B903" s="356" t="s">
        <v>1621</v>
      </c>
      <c r="C903" s="321"/>
      <c r="D903" s="307"/>
      <c r="E903" s="100"/>
      <c r="F903" s="200"/>
      <c r="G903" s="100"/>
      <c r="H903" s="100"/>
      <c r="I903" s="948"/>
      <c r="K903" s="1070"/>
    </row>
    <row r="904" spans="1:11" s="1071" customFormat="1" ht="25.5">
      <c r="A904" s="279"/>
      <c r="B904" s="950" t="s">
        <v>1622</v>
      </c>
      <c r="C904" s="321"/>
      <c r="D904" s="307"/>
      <c r="E904" s="100"/>
      <c r="F904" s="200"/>
      <c r="G904" s="100"/>
      <c r="H904" s="100"/>
      <c r="I904" s="948"/>
      <c r="K904" s="1070"/>
    </row>
    <row r="905" spans="1:11" s="1071" customFormat="1">
      <c r="A905" s="279"/>
      <c r="B905" s="950" t="s">
        <v>1623</v>
      </c>
      <c r="C905" s="321"/>
      <c r="D905" s="307"/>
      <c r="E905" s="100"/>
      <c r="F905" s="200"/>
      <c r="G905" s="100"/>
      <c r="H905" s="100"/>
      <c r="I905" s="948"/>
      <c r="K905" s="1070"/>
    </row>
    <row r="906" spans="1:11" s="1071" customFormat="1">
      <c r="A906" s="279"/>
      <c r="B906" s="950" t="s">
        <v>1624</v>
      </c>
      <c r="C906" s="321"/>
      <c r="D906" s="307"/>
      <c r="E906" s="100"/>
      <c r="F906" s="200"/>
      <c r="G906" s="100"/>
      <c r="H906" s="100"/>
      <c r="I906" s="948"/>
      <c r="K906" s="1070"/>
    </row>
    <row r="907" spans="1:11" s="1071" customFormat="1">
      <c r="A907" s="279"/>
      <c r="B907" s="950" t="s">
        <v>1530</v>
      </c>
      <c r="C907" s="321"/>
      <c r="D907" s="307"/>
      <c r="E907" s="100"/>
      <c r="F907" s="200"/>
      <c r="G907" s="100"/>
      <c r="H907" s="100"/>
      <c r="I907" s="948"/>
      <c r="K907" s="1070"/>
    </row>
    <row r="908" spans="1:11" s="1071" customFormat="1">
      <c r="A908" s="279"/>
      <c r="B908" s="1077" t="s">
        <v>1625</v>
      </c>
      <c r="C908" s="321"/>
      <c r="D908" s="307"/>
      <c r="E908" s="100"/>
      <c r="F908" s="200"/>
      <c r="G908" s="100"/>
      <c r="H908" s="100"/>
      <c r="I908" s="948"/>
      <c r="K908" s="1070"/>
    </row>
    <row r="909" spans="1:11" s="1071" customFormat="1" ht="38.25">
      <c r="A909" s="279"/>
      <c r="B909" s="1077" t="s">
        <v>1626</v>
      </c>
      <c r="C909" s="321"/>
      <c r="D909" s="307"/>
      <c r="E909" s="100"/>
      <c r="F909" s="200"/>
      <c r="G909" s="100"/>
      <c r="H909" s="100"/>
      <c r="I909" s="948"/>
      <c r="K909" s="1070"/>
    </row>
    <row r="910" spans="1:11" s="1071" customFormat="1">
      <c r="A910" s="279"/>
      <c r="B910" s="950" t="s">
        <v>1627</v>
      </c>
      <c r="C910" s="321"/>
      <c r="D910" s="307"/>
      <c r="E910" s="100"/>
      <c r="F910" s="200"/>
      <c r="G910" s="100"/>
      <c r="H910" s="100"/>
      <c r="I910" s="948"/>
      <c r="K910" s="1070"/>
    </row>
    <row r="911" spans="1:11" s="1071" customFormat="1">
      <c r="A911" s="279"/>
      <c r="B911" s="950" t="s">
        <v>1628</v>
      </c>
      <c r="C911" s="321"/>
      <c r="D911" s="307"/>
      <c r="E911" s="100"/>
      <c r="F911" s="200"/>
      <c r="G911" s="100"/>
      <c r="H911" s="100"/>
      <c r="I911" s="948"/>
      <c r="K911" s="1070"/>
    </row>
    <row r="912" spans="1:11" s="1071" customFormat="1" ht="25.5">
      <c r="A912" s="279"/>
      <c r="B912" s="950" t="s">
        <v>1537</v>
      </c>
      <c r="C912" s="321"/>
      <c r="D912" s="307"/>
      <c r="E912" s="100"/>
      <c r="F912" s="200"/>
      <c r="G912" s="100"/>
      <c r="H912" s="100"/>
      <c r="I912" s="948"/>
      <c r="K912" s="1070"/>
    </row>
    <row r="913" spans="1:11" s="1071" customFormat="1">
      <c r="A913" s="279"/>
      <c r="B913" s="234" t="s">
        <v>1629</v>
      </c>
      <c r="C913" s="321"/>
      <c r="D913" s="307"/>
      <c r="E913" s="100"/>
      <c r="F913" s="200"/>
      <c r="G913" s="100"/>
      <c r="H913" s="100"/>
      <c r="I913" s="948"/>
      <c r="K913" s="1070"/>
    </row>
    <row r="914" spans="1:11" s="1071" customFormat="1">
      <c r="A914" s="279"/>
      <c r="B914" s="950" t="s">
        <v>1630</v>
      </c>
      <c r="C914" s="321"/>
      <c r="D914" s="307"/>
      <c r="E914" s="100"/>
      <c r="F914" s="200"/>
      <c r="G914" s="100"/>
      <c r="H914" s="100"/>
      <c r="I914" s="948"/>
      <c r="K914" s="1070"/>
    </row>
    <row r="915" spans="1:11" s="1071" customFormat="1">
      <c r="A915" s="279"/>
      <c r="B915" s="1078" t="s">
        <v>1631</v>
      </c>
      <c r="C915" s="321"/>
      <c r="D915" s="307"/>
      <c r="E915" s="100"/>
      <c r="F915" s="200"/>
      <c r="G915" s="100"/>
      <c r="H915" s="100"/>
      <c r="I915" s="948"/>
      <c r="K915" s="1070"/>
    </row>
    <row r="916" spans="1:11" s="1071" customFormat="1">
      <c r="A916" s="279"/>
      <c r="B916" s="1079" t="s">
        <v>1632</v>
      </c>
      <c r="C916" s="228" t="s">
        <v>7</v>
      </c>
      <c r="D916" s="200">
        <v>2</v>
      </c>
      <c r="E916" s="100"/>
      <c r="F916" s="200">
        <f>D916*E916</f>
        <v>0</v>
      </c>
      <c r="G916" s="100"/>
      <c r="H916" s="100"/>
      <c r="I916" s="948"/>
      <c r="K916" s="1070"/>
    </row>
    <row r="917" spans="1:11" s="1071" customFormat="1">
      <c r="A917" s="279"/>
      <c r="B917" s="234"/>
      <c r="C917" s="228"/>
      <c r="D917" s="221"/>
      <c r="E917" s="100"/>
      <c r="F917" s="200"/>
      <c r="G917" s="100"/>
      <c r="H917" s="100"/>
      <c r="I917" s="948"/>
      <c r="K917" s="1070"/>
    </row>
    <row r="918" spans="1:11" s="1071" customFormat="1" ht="25.5">
      <c r="A918" s="279">
        <v>19</v>
      </c>
      <c r="B918" s="356" t="s">
        <v>1633</v>
      </c>
      <c r="C918" s="228"/>
      <c r="D918" s="221"/>
      <c r="E918" s="100"/>
      <c r="F918" s="200"/>
      <c r="G918" s="100"/>
      <c r="H918" s="100"/>
      <c r="I918" s="948"/>
      <c r="K918" s="1070"/>
    </row>
    <row r="919" spans="1:11" s="1071" customFormat="1" ht="25.5">
      <c r="A919" s="279"/>
      <c r="B919" s="356" t="s">
        <v>1634</v>
      </c>
      <c r="C919" s="228"/>
      <c r="D919" s="221"/>
      <c r="E919" s="100"/>
      <c r="F919" s="200"/>
      <c r="G919" s="100"/>
      <c r="H919" s="100"/>
      <c r="I919" s="948"/>
      <c r="K919" s="1070"/>
    </row>
    <row r="920" spans="1:11" s="1071" customFormat="1" ht="25.5">
      <c r="A920" s="279"/>
      <c r="B920" s="356" t="s">
        <v>1635</v>
      </c>
      <c r="C920" s="228"/>
      <c r="D920" s="221"/>
      <c r="E920" s="100"/>
      <c r="F920" s="200"/>
      <c r="G920" s="100"/>
      <c r="H920" s="100"/>
      <c r="I920" s="948"/>
      <c r="K920" s="1070"/>
    </row>
    <row r="921" spans="1:11" s="1071" customFormat="1" ht="25.5">
      <c r="A921" s="279"/>
      <c r="B921" s="356" t="s">
        <v>1636</v>
      </c>
      <c r="C921" s="228"/>
      <c r="D921" s="221"/>
      <c r="E921" s="100"/>
      <c r="F921" s="200"/>
      <c r="G921" s="100"/>
      <c r="H921" s="100"/>
      <c r="I921" s="948"/>
      <c r="K921" s="1070"/>
    </row>
    <row r="922" spans="1:11" s="1071" customFormat="1" ht="63.75">
      <c r="A922" s="279"/>
      <c r="B922" s="356" t="s">
        <v>1637</v>
      </c>
      <c r="C922" s="228"/>
      <c r="D922" s="221"/>
      <c r="E922" s="100"/>
      <c r="F922" s="200"/>
      <c r="G922" s="100"/>
      <c r="H922" s="100"/>
      <c r="I922" s="948"/>
      <c r="K922" s="1070"/>
    </row>
    <row r="923" spans="1:11" s="1071" customFormat="1" ht="76.5">
      <c r="A923" s="279"/>
      <c r="B923" s="356" t="s">
        <v>1638</v>
      </c>
      <c r="C923" s="228"/>
      <c r="D923" s="221"/>
      <c r="E923" s="100"/>
      <c r="F923" s="200"/>
      <c r="G923" s="100"/>
      <c r="H923" s="100"/>
      <c r="I923" s="948"/>
      <c r="K923" s="1070"/>
    </row>
    <row r="924" spans="1:11" s="1071" customFormat="1" ht="25.5">
      <c r="A924" s="279"/>
      <c r="B924" s="356" t="s">
        <v>1639</v>
      </c>
      <c r="C924" s="228"/>
      <c r="D924" s="221"/>
      <c r="E924" s="100"/>
      <c r="F924" s="200"/>
      <c r="G924" s="100"/>
      <c r="H924" s="100"/>
      <c r="I924" s="948"/>
      <c r="K924" s="1070"/>
    </row>
    <row r="925" spans="1:11" s="1071" customFormat="1">
      <c r="A925" s="279"/>
      <c r="B925" s="356" t="s">
        <v>1531</v>
      </c>
      <c r="C925" s="228"/>
      <c r="D925" s="221"/>
      <c r="E925" s="100"/>
      <c r="F925" s="200"/>
      <c r="G925" s="100"/>
      <c r="H925" s="100"/>
      <c r="I925" s="948"/>
      <c r="K925" s="1070"/>
    </row>
    <row r="926" spans="1:11" s="1071" customFormat="1">
      <c r="A926" s="279"/>
      <c r="B926" s="1072" t="s">
        <v>1640</v>
      </c>
      <c r="C926" s="228" t="s">
        <v>7</v>
      </c>
      <c r="D926" s="200">
        <v>2</v>
      </c>
      <c r="E926" s="100"/>
      <c r="F926" s="200">
        <f>D926*E926</f>
        <v>0</v>
      </c>
      <c r="G926" s="100"/>
      <c r="H926" s="100"/>
      <c r="I926" s="948"/>
      <c r="K926" s="1070"/>
    </row>
    <row r="927" spans="1:11" s="1071" customFormat="1">
      <c r="A927" s="279"/>
      <c r="B927" s="1080"/>
      <c r="C927" s="228"/>
      <c r="D927" s="221"/>
      <c r="E927" s="100"/>
      <c r="F927" s="200"/>
      <c r="G927" s="100"/>
      <c r="H927" s="100"/>
      <c r="I927" s="948"/>
      <c r="K927" s="1070"/>
    </row>
    <row r="928" spans="1:11" s="1071" customFormat="1">
      <c r="A928" s="279"/>
      <c r="B928" s="1080"/>
      <c r="C928" s="228"/>
      <c r="D928" s="221"/>
      <c r="E928" s="100"/>
      <c r="F928" s="200"/>
      <c r="G928" s="100"/>
      <c r="H928" s="100"/>
      <c r="I928" s="948"/>
      <c r="K928" s="1070"/>
    </row>
    <row r="929" spans="1:11" s="1071" customFormat="1" ht="25.5">
      <c r="A929" s="279">
        <v>20</v>
      </c>
      <c r="B929" s="356" t="s">
        <v>1641</v>
      </c>
      <c r="C929" s="228"/>
      <c r="D929" s="221"/>
      <c r="E929" s="100"/>
      <c r="F929" s="200"/>
      <c r="G929" s="100"/>
      <c r="H929" s="100"/>
      <c r="I929" s="948"/>
      <c r="K929" s="1070"/>
    </row>
    <row r="930" spans="1:11" s="1071" customFormat="1" ht="38.25">
      <c r="A930" s="279"/>
      <c r="B930" s="356" t="s">
        <v>1642</v>
      </c>
      <c r="C930" s="228"/>
      <c r="D930" s="221"/>
      <c r="E930" s="100"/>
      <c r="F930" s="200"/>
      <c r="G930" s="100"/>
      <c r="H930" s="100"/>
      <c r="I930" s="948"/>
      <c r="K930" s="1070"/>
    </row>
    <row r="931" spans="1:11" s="1071" customFormat="1" ht="25.5">
      <c r="A931" s="279"/>
      <c r="B931" s="356" t="s">
        <v>1643</v>
      </c>
      <c r="C931" s="228"/>
      <c r="D931" s="221"/>
      <c r="E931" s="100"/>
      <c r="F931" s="200"/>
      <c r="G931" s="100"/>
      <c r="H931" s="100"/>
      <c r="I931" s="948"/>
      <c r="K931" s="1070"/>
    </row>
    <row r="932" spans="1:11" s="1071" customFormat="1" ht="51">
      <c r="A932" s="279"/>
      <c r="B932" s="1078" t="s">
        <v>1644</v>
      </c>
      <c r="C932" s="228"/>
      <c r="D932" s="221"/>
      <c r="E932" s="100"/>
      <c r="F932" s="200"/>
      <c r="G932" s="100"/>
      <c r="H932" s="100"/>
      <c r="I932" s="948"/>
      <c r="K932" s="1070"/>
    </row>
    <row r="933" spans="1:11" s="1071" customFormat="1" ht="25.5">
      <c r="A933" s="279"/>
      <c r="B933" s="1078" t="s">
        <v>1645</v>
      </c>
      <c r="C933" s="228"/>
      <c r="D933" s="221"/>
      <c r="E933" s="100"/>
      <c r="F933" s="200"/>
      <c r="G933" s="100"/>
      <c r="H933" s="100"/>
      <c r="I933" s="948"/>
      <c r="K933" s="1070"/>
    </row>
    <row r="934" spans="1:11" s="1071" customFormat="1">
      <c r="A934" s="279"/>
      <c r="B934" s="356" t="s">
        <v>1646</v>
      </c>
      <c r="C934" s="228"/>
      <c r="D934" s="221"/>
      <c r="E934" s="100"/>
      <c r="F934" s="200"/>
      <c r="G934" s="100"/>
      <c r="H934" s="100"/>
      <c r="I934" s="948"/>
      <c r="K934" s="1070"/>
    </row>
    <row r="935" spans="1:11" s="1071" customFormat="1">
      <c r="A935" s="279"/>
      <c r="B935" s="356" t="s">
        <v>1647</v>
      </c>
      <c r="C935" s="228"/>
      <c r="D935" s="221"/>
      <c r="E935" s="100"/>
      <c r="F935" s="200"/>
      <c r="G935" s="100"/>
      <c r="H935" s="100"/>
      <c r="I935" s="948"/>
      <c r="K935" s="1070"/>
    </row>
    <row r="936" spans="1:11" s="1071" customFormat="1" ht="25.5">
      <c r="A936" s="279"/>
      <c r="B936" s="234" t="s">
        <v>1648</v>
      </c>
      <c r="C936" s="228"/>
      <c r="D936" s="221"/>
      <c r="E936" s="100"/>
      <c r="F936" s="200"/>
      <c r="G936" s="100"/>
      <c r="H936" s="100"/>
      <c r="I936" s="948"/>
      <c r="K936" s="1070"/>
    </row>
    <row r="937" spans="1:11" s="1071" customFormat="1" ht="25.5">
      <c r="A937" s="279"/>
      <c r="B937" s="356" t="s">
        <v>1649</v>
      </c>
      <c r="C937" s="228"/>
      <c r="D937" s="221"/>
      <c r="E937" s="100"/>
      <c r="F937" s="200"/>
      <c r="G937" s="100"/>
      <c r="H937" s="100"/>
      <c r="I937" s="948"/>
      <c r="K937" s="1070"/>
    </row>
    <row r="938" spans="1:11" s="1071" customFormat="1">
      <c r="A938" s="279"/>
      <c r="B938" s="356" t="s">
        <v>1650</v>
      </c>
      <c r="C938" s="228"/>
      <c r="D938" s="221"/>
      <c r="E938" s="100"/>
      <c r="F938" s="200"/>
      <c r="G938" s="100"/>
      <c r="H938" s="100"/>
      <c r="I938" s="948"/>
      <c r="K938" s="1070"/>
    </row>
    <row r="939" spans="1:11" s="1071" customFormat="1" ht="25.5">
      <c r="A939" s="279"/>
      <c r="B939" s="356" t="s">
        <v>1538</v>
      </c>
      <c r="C939" s="228"/>
      <c r="D939" s="221"/>
      <c r="E939" s="100"/>
      <c r="F939" s="200"/>
      <c r="G939" s="100"/>
      <c r="H939" s="100"/>
      <c r="I939" s="948"/>
      <c r="K939" s="1070"/>
    </row>
    <row r="940" spans="1:11" s="1071" customFormat="1" ht="25.5">
      <c r="A940" s="279"/>
      <c r="B940" s="356" t="s">
        <v>1547</v>
      </c>
      <c r="C940" s="228"/>
      <c r="D940" s="221"/>
      <c r="E940" s="100"/>
      <c r="F940" s="200"/>
      <c r="G940" s="100"/>
      <c r="H940" s="100"/>
      <c r="I940" s="948"/>
      <c r="K940" s="1070"/>
    </row>
    <row r="941" spans="1:11" s="1071" customFormat="1" ht="25.5">
      <c r="A941" s="279"/>
      <c r="B941" s="356" t="s">
        <v>1548</v>
      </c>
      <c r="C941" s="228"/>
      <c r="D941" s="221"/>
      <c r="E941" s="100"/>
      <c r="F941" s="200"/>
      <c r="G941" s="100"/>
      <c r="H941" s="100"/>
      <c r="I941" s="948"/>
      <c r="K941" s="1070"/>
    </row>
    <row r="942" spans="1:11" s="1071" customFormat="1">
      <c r="A942" s="279"/>
      <c r="B942" s="356" t="s">
        <v>1531</v>
      </c>
      <c r="C942" s="228"/>
      <c r="D942" s="221"/>
      <c r="E942" s="100"/>
      <c r="F942" s="200"/>
      <c r="G942" s="100"/>
      <c r="H942" s="100"/>
      <c r="I942" s="948"/>
      <c r="K942" s="1070"/>
    </row>
    <row r="943" spans="1:11" s="1071" customFormat="1">
      <c r="A943" s="279"/>
      <c r="B943" s="1072" t="s">
        <v>1651</v>
      </c>
      <c r="C943" s="228" t="s">
        <v>7</v>
      </c>
      <c r="D943" s="200">
        <v>1</v>
      </c>
      <c r="E943" s="100"/>
      <c r="F943" s="200">
        <f>D943*E943</f>
        <v>0</v>
      </c>
      <c r="G943" s="100"/>
      <c r="H943" s="100"/>
      <c r="I943" s="948"/>
      <c r="K943" s="1070"/>
    </row>
    <row r="944" spans="1:11" s="1071" customFormat="1">
      <c r="A944" s="279"/>
      <c r="B944" s="1078"/>
      <c r="C944" s="228"/>
      <c r="D944" s="221"/>
      <c r="E944" s="100"/>
      <c r="F944" s="200"/>
      <c r="G944" s="100"/>
      <c r="H944" s="100"/>
      <c r="I944" s="948"/>
      <c r="K944" s="1070"/>
    </row>
    <row r="945" spans="1:11" s="1071" customFormat="1" ht="38.25">
      <c r="A945" s="279">
        <v>21</v>
      </c>
      <c r="B945" s="234" t="s">
        <v>1652</v>
      </c>
      <c r="C945" s="228"/>
      <c r="D945" s="221"/>
      <c r="E945" s="100"/>
      <c r="F945" s="200"/>
      <c r="G945" s="100"/>
      <c r="H945" s="100"/>
      <c r="I945" s="948"/>
      <c r="K945" s="1070"/>
    </row>
    <row r="946" spans="1:11" s="1071" customFormat="1">
      <c r="A946" s="279"/>
      <c r="B946" s="234" t="s">
        <v>1653</v>
      </c>
      <c r="C946" s="228"/>
      <c r="D946" s="221"/>
      <c r="E946" s="100"/>
      <c r="F946" s="200"/>
      <c r="G946" s="100"/>
      <c r="H946" s="100"/>
      <c r="I946" s="948"/>
      <c r="K946" s="1070"/>
    </row>
    <row r="947" spans="1:11" s="1071" customFormat="1">
      <c r="A947" s="279"/>
      <c r="B947" s="356" t="s">
        <v>1654</v>
      </c>
      <c r="C947" s="228"/>
      <c r="D947" s="221"/>
      <c r="E947" s="100"/>
      <c r="F947" s="200"/>
      <c r="G947" s="100"/>
      <c r="H947" s="100"/>
      <c r="I947" s="948"/>
      <c r="K947" s="1070"/>
    </row>
    <row r="948" spans="1:11" s="1071" customFormat="1">
      <c r="A948" s="279"/>
      <c r="B948" s="356" t="s">
        <v>1655</v>
      </c>
      <c r="C948" s="228"/>
      <c r="D948" s="221"/>
      <c r="E948" s="100"/>
      <c r="F948" s="200"/>
      <c r="G948" s="100"/>
      <c r="H948" s="100"/>
      <c r="I948" s="948"/>
      <c r="K948" s="1070"/>
    </row>
    <row r="949" spans="1:11" s="1071" customFormat="1">
      <c r="A949" s="279"/>
      <c r="B949" s="234" t="s">
        <v>1656</v>
      </c>
      <c r="C949" s="228"/>
      <c r="D949" s="221"/>
      <c r="E949" s="100"/>
      <c r="F949" s="200"/>
      <c r="G949" s="100"/>
      <c r="H949" s="100"/>
      <c r="I949" s="948"/>
      <c r="K949" s="1070"/>
    </row>
    <row r="950" spans="1:11" s="1071" customFormat="1">
      <c r="A950" s="279"/>
      <c r="B950" s="1072" t="s">
        <v>1657</v>
      </c>
      <c r="C950" s="228" t="s">
        <v>7</v>
      </c>
      <c r="D950" s="200">
        <v>42</v>
      </c>
      <c r="E950" s="100"/>
      <c r="F950" s="200">
        <f>D950*E950</f>
        <v>0</v>
      </c>
      <c r="G950" s="100"/>
      <c r="H950" s="100"/>
      <c r="I950" s="948"/>
      <c r="K950" s="1070"/>
    </row>
    <row r="951" spans="1:11" s="1071" customFormat="1">
      <c r="A951" s="279"/>
      <c r="B951" s="234"/>
      <c r="C951" s="228"/>
      <c r="D951" s="221"/>
      <c r="E951" s="100"/>
      <c r="F951" s="200"/>
      <c r="G951" s="100"/>
      <c r="H951" s="100"/>
      <c r="I951" s="948"/>
      <c r="K951" s="1070"/>
    </row>
    <row r="952" spans="1:11" s="1071" customFormat="1">
      <c r="A952" s="279">
        <v>22</v>
      </c>
      <c r="B952" s="234" t="s">
        <v>1658</v>
      </c>
      <c r="C952" s="228"/>
      <c r="D952" s="221"/>
      <c r="E952" s="100"/>
      <c r="F952" s="200"/>
      <c r="G952" s="100"/>
      <c r="H952" s="100"/>
      <c r="I952" s="948"/>
      <c r="K952" s="1070"/>
    </row>
    <row r="953" spans="1:11" s="1071" customFormat="1">
      <c r="A953" s="279"/>
      <c r="B953" s="1076" t="s">
        <v>1659</v>
      </c>
      <c r="C953" s="228"/>
      <c r="D953" s="221"/>
      <c r="E953" s="100"/>
      <c r="F953" s="200"/>
      <c r="G953" s="100"/>
      <c r="H953" s="100"/>
      <c r="I953" s="948"/>
      <c r="K953" s="1070"/>
    </row>
    <row r="954" spans="1:11" s="1071" customFormat="1">
      <c r="A954" s="279"/>
      <c r="B954" s="356" t="s">
        <v>1660</v>
      </c>
      <c r="C954" s="228"/>
      <c r="D954" s="221"/>
      <c r="E954" s="100"/>
      <c r="F954" s="200"/>
      <c r="G954" s="100"/>
      <c r="H954" s="100"/>
      <c r="I954" s="948"/>
      <c r="K954" s="1070"/>
    </row>
    <row r="955" spans="1:11" s="1071" customFormat="1">
      <c r="A955" s="279"/>
      <c r="B955" s="961" t="s">
        <v>1531</v>
      </c>
      <c r="C955" s="228"/>
      <c r="D955" s="221"/>
      <c r="E955" s="100"/>
      <c r="F955" s="200"/>
      <c r="G955" s="100"/>
      <c r="H955" s="100"/>
      <c r="I955" s="948"/>
      <c r="K955" s="1070"/>
    </row>
    <row r="956" spans="1:11" s="1071" customFormat="1">
      <c r="A956" s="279"/>
      <c r="B956" s="1072" t="s">
        <v>1661</v>
      </c>
      <c r="C956" s="228" t="s">
        <v>7</v>
      </c>
      <c r="D956" s="200">
        <v>16</v>
      </c>
      <c r="E956" s="100"/>
      <c r="F956" s="200">
        <f>D956*E956</f>
        <v>0</v>
      </c>
      <c r="G956" s="100"/>
      <c r="H956" s="100"/>
      <c r="I956" s="948"/>
      <c r="K956" s="1070"/>
    </row>
    <row r="957" spans="1:11" s="1071" customFormat="1">
      <c r="A957" s="279"/>
      <c r="B957" s="234"/>
      <c r="C957" s="228"/>
      <c r="D957" s="221"/>
      <c r="E957" s="100"/>
      <c r="F957" s="200"/>
      <c r="G957" s="100"/>
      <c r="H957" s="100"/>
      <c r="I957" s="948"/>
      <c r="K957" s="1070"/>
    </row>
    <row r="958" spans="1:11" s="1071" customFormat="1">
      <c r="A958" s="279">
        <v>23</v>
      </c>
      <c r="B958" s="234" t="s">
        <v>1662</v>
      </c>
      <c r="C958" s="228"/>
      <c r="D958" s="221"/>
      <c r="E958" s="100"/>
      <c r="F958" s="200"/>
      <c r="G958" s="100"/>
      <c r="H958" s="100"/>
      <c r="I958" s="948"/>
      <c r="K958" s="1070"/>
    </row>
    <row r="959" spans="1:11" s="1071" customFormat="1">
      <c r="A959" s="279"/>
      <c r="B959" s="1076" t="s">
        <v>1663</v>
      </c>
      <c r="C959" s="228"/>
      <c r="D959" s="221"/>
      <c r="E959" s="100"/>
      <c r="F959" s="200"/>
      <c r="G959" s="100"/>
      <c r="H959" s="100"/>
      <c r="I959" s="948"/>
      <c r="K959" s="1070"/>
    </row>
    <row r="960" spans="1:11" s="1071" customFormat="1">
      <c r="A960" s="279"/>
      <c r="B960" s="356" t="s">
        <v>1664</v>
      </c>
      <c r="C960" s="228"/>
      <c r="D960" s="221"/>
      <c r="E960" s="100"/>
      <c r="F960" s="200"/>
      <c r="G960" s="100"/>
      <c r="H960" s="100"/>
      <c r="I960" s="948"/>
      <c r="K960" s="1070"/>
    </row>
    <row r="961" spans="1:11" s="1071" customFormat="1">
      <c r="A961" s="279"/>
      <c r="B961" s="961" t="s">
        <v>1531</v>
      </c>
      <c r="C961" s="228"/>
      <c r="D961" s="221"/>
      <c r="E961" s="100"/>
      <c r="F961" s="200"/>
      <c r="G961" s="100"/>
      <c r="H961" s="100"/>
      <c r="I961" s="948"/>
      <c r="K961" s="1070"/>
    </row>
    <row r="962" spans="1:11" s="1071" customFormat="1">
      <c r="A962" s="279"/>
      <c r="B962" s="1072" t="s">
        <v>1665</v>
      </c>
      <c r="C962" s="228" t="s">
        <v>7</v>
      </c>
      <c r="D962" s="200">
        <v>2</v>
      </c>
      <c r="E962" s="100"/>
      <c r="F962" s="200">
        <f>D962*E962</f>
        <v>0</v>
      </c>
      <c r="G962" s="100"/>
      <c r="H962" s="100"/>
      <c r="I962" s="948"/>
      <c r="K962" s="1070"/>
    </row>
    <row r="963" spans="1:11" s="1071" customFormat="1">
      <c r="A963" s="279"/>
      <c r="B963" s="234"/>
      <c r="C963" s="228"/>
      <c r="D963" s="221"/>
      <c r="E963" s="100"/>
      <c r="F963" s="200"/>
      <c r="G963" s="100"/>
      <c r="H963" s="100"/>
      <c r="I963" s="948"/>
      <c r="K963" s="1070"/>
    </row>
    <row r="964" spans="1:11" s="1071" customFormat="1">
      <c r="A964" s="279">
        <v>24</v>
      </c>
      <c r="B964" s="234" t="s">
        <v>1658</v>
      </c>
      <c r="C964" s="228"/>
      <c r="D964" s="221"/>
      <c r="E964" s="100"/>
      <c r="F964" s="200"/>
      <c r="G964" s="100"/>
      <c r="H964" s="100"/>
      <c r="I964" s="948"/>
      <c r="K964" s="1070"/>
    </row>
    <row r="965" spans="1:11" s="1071" customFormat="1">
      <c r="A965" s="279"/>
      <c r="B965" s="1076" t="s">
        <v>1666</v>
      </c>
      <c r="C965" s="228"/>
      <c r="D965" s="221"/>
      <c r="E965" s="100"/>
      <c r="F965" s="200"/>
      <c r="G965" s="100"/>
      <c r="H965" s="100"/>
      <c r="I965" s="948"/>
      <c r="K965" s="1070"/>
    </row>
    <row r="966" spans="1:11" s="1071" customFormat="1">
      <c r="A966" s="279"/>
      <c r="B966" s="356" t="s">
        <v>1667</v>
      </c>
      <c r="C966" s="228"/>
      <c r="D966" s="221"/>
      <c r="E966" s="100"/>
      <c r="F966" s="200"/>
      <c r="G966" s="100"/>
      <c r="H966" s="100"/>
      <c r="I966" s="948"/>
      <c r="K966" s="1070"/>
    </row>
    <row r="967" spans="1:11" s="1071" customFormat="1">
      <c r="A967" s="279"/>
      <c r="B967" s="961" t="s">
        <v>1531</v>
      </c>
      <c r="C967" s="228"/>
      <c r="D967" s="221"/>
      <c r="E967" s="100"/>
      <c r="F967" s="200"/>
      <c r="G967" s="100"/>
      <c r="H967" s="100"/>
      <c r="I967" s="948"/>
      <c r="K967" s="1070"/>
    </row>
    <row r="968" spans="1:11" s="1071" customFormat="1">
      <c r="A968" s="279"/>
      <c r="B968" s="1072" t="s">
        <v>1668</v>
      </c>
      <c r="C968" s="228" t="s">
        <v>7</v>
      </c>
      <c r="D968" s="200">
        <v>8</v>
      </c>
      <c r="E968" s="100"/>
      <c r="F968" s="200">
        <f>D968*E968</f>
        <v>0</v>
      </c>
      <c r="G968" s="100"/>
      <c r="H968" s="100"/>
      <c r="I968" s="948"/>
      <c r="K968" s="1070"/>
    </row>
    <row r="969" spans="1:11" s="1071" customFormat="1">
      <c r="A969" s="279"/>
      <c r="B969" s="234"/>
      <c r="C969" s="228"/>
      <c r="D969" s="221"/>
      <c r="E969" s="100"/>
      <c r="F969" s="200"/>
      <c r="G969" s="100"/>
      <c r="H969" s="100"/>
      <c r="I969" s="948"/>
      <c r="K969" s="1070"/>
    </row>
    <row r="970" spans="1:11" s="1071" customFormat="1">
      <c r="A970" s="279"/>
      <c r="B970" s="234"/>
      <c r="C970" s="228"/>
      <c r="D970" s="221"/>
      <c r="E970" s="100"/>
      <c r="F970" s="200"/>
      <c r="G970" s="100"/>
      <c r="H970" s="100"/>
      <c r="I970" s="948"/>
      <c r="K970" s="1070"/>
    </row>
    <row r="971" spans="1:11" s="1071" customFormat="1">
      <c r="A971" s="279">
        <v>25</v>
      </c>
      <c r="B971" s="234" t="s">
        <v>1662</v>
      </c>
      <c r="C971" s="228"/>
      <c r="D971" s="221"/>
      <c r="E971" s="100"/>
      <c r="F971" s="200"/>
      <c r="G971" s="100"/>
      <c r="H971" s="100"/>
      <c r="I971" s="948"/>
      <c r="K971" s="1070"/>
    </row>
    <row r="972" spans="1:11" s="1071" customFormat="1">
      <c r="A972" s="279"/>
      <c r="B972" s="1076" t="s">
        <v>1669</v>
      </c>
      <c r="C972" s="228"/>
      <c r="D972" s="221"/>
      <c r="E972" s="100"/>
      <c r="F972" s="200"/>
      <c r="G972" s="100"/>
      <c r="H972" s="100"/>
      <c r="I972" s="948"/>
      <c r="K972" s="1070"/>
    </row>
    <row r="973" spans="1:11" s="1071" customFormat="1">
      <c r="A973" s="279"/>
      <c r="B973" s="356" t="s">
        <v>1670</v>
      </c>
      <c r="C973" s="228"/>
      <c r="D973" s="221"/>
      <c r="E973" s="100"/>
      <c r="F973" s="200"/>
      <c r="G973" s="100"/>
      <c r="H973" s="100"/>
      <c r="I973" s="948"/>
      <c r="K973" s="1070"/>
    </row>
    <row r="974" spans="1:11" s="1071" customFormat="1">
      <c r="A974" s="279"/>
      <c r="B974" s="961" t="s">
        <v>1531</v>
      </c>
      <c r="C974" s="228"/>
      <c r="D974" s="221"/>
      <c r="E974" s="100"/>
      <c r="F974" s="200"/>
      <c r="G974" s="100"/>
      <c r="H974" s="100"/>
      <c r="I974" s="948"/>
      <c r="K974" s="1070"/>
    </row>
    <row r="975" spans="1:11" s="1071" customFormat="1">
      <c r="A975" s="279"/>
      <c r="B975" s="1072" t="s">
        <v>1671</v>
      </c>
      <c r="C975" s="228" t="s">
        <v>7</v>
      </c>
      <c r="D975" s="200">
        <v>2</v>
      </c>
      <c r="E975" s="100"/>
      <c r="F975" s="200">
        <f>D975*E975</f>
        <v>0</v>
      </c>
      <c r="G975" s="100"/>
      <c r="H975" s="100"/>
      <c r="I975" s="948"/>
      <c r="K975" s="1070"/>
    </row>
    <row r="976" spans="1:11" s="1071" customFormat="1">
      <c r="A976" s="279"/>
      <c r="B976" s="234"/>
      <c r="C976" s="228"/>
      <c r="D976" s="221"/>
      <c r="E976" s="100"/>
      <c r="F976" s="200"/>
      <c r="G976" s="100"/>
      <c r="H976" s="100"/>
      <c r="I976" s="948"/>
      <c r="K976" s="1070"/>
    </row>
    <row r="977" spans="1:11" s="1071" customFormat="1">
      <c r="A977" s="279">
        <v>26</v>
      </c>
      <c r="B977" s="234" t="s">
        <v>1658</v>
      </c>
      <c r="C977" s="228"/>
      <c r="D977" s="221"/>
      <c r="E977" s="100"/>
      <c r="F977" s="200"/>
      <c r="G977" s="100"/>
      <c r="H977" s="100"/>
      <c r="I977" s="948"/>
      <c r="K977" s="1070"/>
    </row>
    <row r="978" spans="1:11" s="1071" customFormat="1">
      <c r="A978" s="279"/>
      <c r="B978" s="1076" t="s">
        <v>1672</v>
      </c>
      <c r="C978" s="228"/>
      <c r="D978" s="221"/>
      <c r="E978" s="100"/>
      <c r="F978" s="200"/>
      <c r="G978" s="100"/>
      <c r="H978" s="100"/>
      <c r="I978" s="948"/>
      <c r="K978" s="1070"/>
    </row>
    <row r="979" spans="1:11" s="1071" customFormat="1">
      <c r="A979" s="279"/>
      <c r="B979" s="356" t="s">
        <v>1673</v>
      </c>
      <c r="C979" s="228"/>
      <c r="D979" s="221"/>
      <c r="E979" s="100"/>
      <c r="F979" s="200"/>
      <c r="G979" s="100"/>
      <c r="H979" s="100"/>
      <c r="I979" s="948"/>
      <c r="K979" s="1070"/>
    </row>
    <row r="980" spans="1:11" s="1071" customFormat="1">
      <c r="A980" s="279"/>
      <c r="B980" s="961" t="s">
        <v>1531</v>
      </c>
      <c r="C980" s="228"/>
      <c r="D980" s="221"/>
      <c r="E980" s="100"/>
      <c r="F980" s="200"/>
      <c r="G980" s="100"/>
      <c r="H980" s="100"/>
      <c r="I980" s="948"/>
      <c r="K980" s="1070"/>
    </row>
    <row r="981" spans="1:11" s="1071" customFormat="1">
      <c r="A981" s="279"/>
      <c r="B981" s="1072" t="s">
        <v>1674</v>
      </c>
      <c r="C981" s="228" t="s">
        <v>7</v>
      </c>
      <c r="D981" s="200">
        <v>4</v>
      </c>
      <c r="E981" s="100"/>
      <c r="F981" s="200">
        <f>D981*E981</f>
        <v>0</v>
      </c>
      <c r="G981" s="100"/>
      <c r="H981" s="100"/>
      <c r="I981" s="948"/>
      <c r="K981" s="1070"/>
    </row>
    <row r="982" spans="1:11" s="1071" customFormat="1">
      <c r="A982" s="279"/>
      <c r="B982" s="234"/>
      <c r="C982" s="228"/>
      <c r="D982" s="221"/>
      <c r="E982" s="100"/>
      <c r="F982" s="200"/>
      <c r="G982" s="100"/>
      <c r="H982" s="100"/>
      <c r="I982" s="948"/>
      <c r="K982" s="1070"/>
    </row>
    <row r="983" spans="1:11" s="1071" customFormat="1">
      <c r="A983" s="279">
        <v>27</v>
      </c>
      <c r="B983" s="234" t="s">
        <v>1662</v>
      </c>
      <c r="C983" s="228"/>
      <c r="D983" s="221"/>
      <c r="E983" s="100"/>
      <c r="F983" s="200"/>
      <c r="G983" s="100"/>
      <c r="H983" s="100"/>
      <c r="I983" s="948"/>
      <c r="K983" s="1070"/>
    </row>
    <row r="984" spans="1:11" s="1071" customFormat="1">
      <c r="A984" s="279"/>
      <c r="B984" s="1076" t="s">
        <v>1675</v>
      </c>
      <c r="C984" s="228"/>
      <c r="D984" s="221"/>
      <c r="E984" s="100"/>
      <c r="F984" s="200"/>
      <c r="G984" s="100"/>
      <c r="H984" s="100"/>
      <c r="I984" s="948"/>
      <c r="K984" s="1070"/>
    </row>
    <row r="985" spans="1:11" s="1071" customFormat="1">
      <c r="A985" s="279"/>
      <c r="B985" s="356" t="s">
        <v>1676</v>
      </c>
      <c r="C985" s="228"/>
      <c r="D985" s="221"/>
      <c r="E985" s="100"/>
      <c r="F985" s="200"/>
      <c r="G985" s="100"/>
      <c r="H985" s="100"/>
      <c r="I985" s="948"/>
      <c r="K985" s="1070"/>
    </row>
    <row r="986" spans="1:11" s="1071" customFormat="1">
      <c r="A986" s="279"/>
      <c r="B986" s="961" t="s">
        <v>1531</v>
      </c>
      <c r="C986" s="228"/>
      <c r="D986" s="221"/>
      <c r="E986" s="100"/>
      <c r="F986" s="200"/>
      <c r="G986" s="100"/>
      <c r="H986" s="100"/>
      <c r="I986" s="948"/>
      <c r="K986" s="1070"/>
    </row>
    <row r="987" spans="1:11" s="1071" customFormat="1">
      <c r="A987" s="279"/>
      <c r="B987" s="1072" t="s">
        <v>1677</v>
      </c>
      <c r="C987" s="228" t="s">
        <v>7</v>
      </c>
      <c r="D987" s="200">
        <v>10</v>
      </c>
      <c r="E987" s="100"/>
      <c r="F987" s="200">
        <f>D987*E987</f>
        <v>0</v>
      </c>
      <c r="G987" s="100"/>
      <c r="H987" s="100"/>
      <c r="I987" s="948"/>
      <c r="K987" s="1070"/>
    </row>
    <row r="988" spans="1:11" s="1071" customFormat="1">
      <c r="A988" s="279"/>
      <c r="B988" s="234"/>
      <c r="C988" s="228"/>
      <c r="D988" s="221"/>
      <c r="E988" s="100"/>
      <c r="F988" s="200"/>
      <c r="G988" s="100"/>
      <c r="H988" s="100"/>
      <c r="I988" s="948"/>
      <c r="K988" s="1070"/>
    </row>
    <row r="989" spans="1:11" s="1071" customFormat="1" ht="25.5">
      <c r="A989" s="279">
        <v>28</v>
      </c>
      <c r="B989" s="356" t="s">
        <v>1678</v>
      </c>
      <c r="C989" s="228"/>
      <c r="D989" s="221"/>
      <c r="E989" s="100"/>
      <c r="F989" s="200"/>
      <c r="G989" s="100"/>
      <c r="H989" s="100"/>
      <c r="I989" s="948"/>
      <c r="K989" s="1070"/>
    </row>
    <row r="990" spans="1:11" s="1071" customFormat="1">
      <c r="A990" s="279"/>
      <c r="B990" s="356" t="s">
        <v>1565</v>
      </c>
      <c r="C990" s="228"/>
      <c r="D990" s="221"/>
      <c r="E990" s="100"/>
      <c r="F990" s="200"/>
      <c r="G990" s="100"/>
      <c r="H990" s="100"/>
      <c r="I990" s="948"/>
      <c r="K990" s="1070"/>
    </row>
    <row r="991" spans="1:11" s="1071" customFormat="1" ht="25.5">
      <c r="A991" s="279"/>
      <c r="B991" s="356" t="s">
        <v>1679</v>
      </c>
      <c r="C991" s="228"/>
      <c r="D991" s="221"/>
      <c r="E991" s="100"/>
      <c r="F991" s="200"/>
      <c r="G991" s="100"/>
      <c r="H991" s="100"/>
      <c r="I991" s="948"/>
      <c r="K991" s="1070"/>
    </row>
    <row r="992" spans="1:11" s="1071" customFormat="1" ht="38.25">
      <c r="A992" s="279"/>
      <c r="B992" s="356" t="s">
        <v>1680</v>
      </c>
      <c r="C992" s="228"/>
      <c r="D992" s="221"/>
      <c r="E992" s="100"/>
      <c r="F992" s="200"/>
      <c r="G992" s="100"/>
      <c r="H992" s="100"/>
      <c r="I992" s="948"/>
      <c r="K992" s="1070"/>
    </row>
    <row r="993" spans="1:11" s="1071" customFormat="1" ht="51">
      <c r="A993" s="279"/>
      <c r="B993" s="1078" t="s">
        <v>1644</v>
      </c>
      <c r="C993" s="228"/>
      <c r="D993" s="221"/>
      <c r="E993" s="100"/>
      <c r="F993" s="200"/>
      <c r="G993" s="100"/>
      <c r="H993" s="100"/>
      <c r="I993" s="948"/>
      <c r="K993" s="1070"/>
    </row>
    <row r="994" spans="1:11" s="1071" customFormat="1" ht="25.5">
      <c r="A994" s="279"/>
      <c r="B994" s="1078" t="s">
        <v>1645</v>
      </c>
      <c r="C994" s="228"/>
      <c r="D994" s="221"/>
      <c r="E994" s="100"/>
      <c r="F994" s="200"/>
      <c r="G994" s="100"/>
      <c r="H994" s="100"/>
      <c r="I994" s="948"/>
      <c r="K994" s="1070"/>
    </row>
    <row r="995" spans="1:11" s="1071" customFormat="1">
      <c r="A995" s="279"/>
      <c r="B995" s="356" t="s">
        <v>1681</v>
      </c>
      <c r="C995" s="228"/>
      <c r="D995" s="221"/>
      <c r="E995" s="100"/>
      <c r="F995" s="200"/>
      <c r="G995" s="100"/>
      <c r="H995" s="100"/>
      <c r="I995" s="948"/>
      <c r="K995" s="1070"/>
    </row>
    <row r="996" spans="1:11" s="1071" customFormat="1" ht="63.75">
      <c r="A996" s="279"/>
      <c r="B996" s="356" t="s">
        <v>1682</v>
      </c>
      <c r="C996" s="228"/>
      <c r="D996" s="221"/>
      <c r="E996" s="100"/>
      <c r="F996" s="200"/>
      <c r="G996" s="100"/>
      <c r="H996" s="100"/>
      <c r="I996" s="948"/>
      <c r="K996" s="1070"/>
    </row>
    <row r="997" spans="1:11" s="1071" customFormat="1">
      <c r="A997" s="279"/>
      <c r="B997" s="356" t="s">
        <v>1531</v>
      </c>
      <c r="C997" s="228"/>
      <c r="D997" s="221"/>
      <c r="E997" s="100"/>
      <c r="F997" s="200"/>
      <c r="G997" s="100"/>
      <c r="H997" s="100"/>
      <c r="I997" s="948"/>
      <c r="K997" s="1070"/>
    </row>
    <row r="998" spans="1:11" s="1071" customFormat="1">
      <c r="A998" s="279"/>
      <c r="B998" s="1072" t="s">
        <v>1683</v>
      </c>
      <c r="C998" s="228" t="s">
        <v>7</v>
      </c>
      <c r="D998" s="200">
        <v>1</v>
      </c>
      <c r="E998" s="100"/>
      <c r="F998" s="200">
        <f>D998*E998</f>
        <v>0</v>
      </c>
      <c r="G998" s="100"/>
      <c r="H998" s="100"/>
      <c r="I998" s="948"/>
      <c r="K998" s="1070"/>
    </row>
    <row r="999" spans="1:11" s="1071" customFormat="1">
      <c r="A999" s="279"/>
      <c r="B999" s="234"/>
      <c r="C999" s="228"/>
      <c r="D999" s="221"/>
      <c r="E999" s="100"/>
      <c r="F999" s="200"/>
      <c r="G999" s="100"/>
      <c r="H999" s="100"/>
      <c r="I999" s="948"/>
      <c r="K999" s="1070"/>
    </row>
    <row r="1000" spans="1:11" s="1071" customFormat="1">
      <c r="A1000" s="279">
        <v>29</v>
      </c>
      <c r="B1000" s="234" t="s">
        <v>1658</v>
      </c>
      <c r="C1000" s="228"/>
      <c r="D1000" s="221"/>
      <c r="E1000" s="100"/>
      <c r="F1000" s="200"/>
      <c r="G1000" s="100"/>
      <c r="H1000" s="100"/>
      <c r="I1000" s="948"/>
      <c r="K1000" s="1070"/>
    </row>
    <row r="1001" spans="1:11" s="1071" customFormat="1">
      <c r="A1001" s="279"/>
      <c r="B1001" s="1076" t="s">
        <v>1684</v>
      </c>
      <c r="C1001" s="228"/>
      <c r="D1001" s="221"/>
      <c r="E1001" s="100"/>
      <c r="F1001" s="200"/>
      <c r="G1001" s="100"/>
      <c r="H1001" s="100"/>
      <c r="I1001" s="948"/>
      <c r="K1001" s="1070"/>
    </row>
    <row r="1002" spans="1:11" s="1071" customFormat="1">
      <c r="A1002" s="279"/>
      <c r="B1002" s="356" t="s">
        <v>1685</v>
      </c>
      <c r="C1002" s="228"/>
      <c r="D1002" s="221"/>
      <c r="E1002" s="100"/>
      <c r="F1002" s="200"/>
      <c r="G1002" s="100"/>
      <c r="H1002" s="100"/>
      <c r="I1002" s="948"/>
      <c r="K1002" s="1070"/>
    </row>
    <row r="1003" spans="1:11" s="1071" customFormat="1">
      <c r="A1003" s="279"/>
      <c r="B1003" s="961" t="s">
        <v>1531</v>
      </c>
      <c r="C1003" s="228"/>
      <c r="D1003" s="221"/>
      <c r="E1003" s="100"/>
      <c r="F1003" s="200"/>
      <c r="G1003" s="100"/>
      <c r="H1003" s="100"/>
      <c r="I1003" s="948"/>
      <c r="K1003" s="1070"/>
    </row>
    <row r="1004" spans="1:11" s="1071" customFormat="1">
      <c r="A1004" s="279"/>
      <c r="B1004" s="1072" t="s">
        <v>1686</v>
      </c>
      <c r="C1004" s="228" t="s">
        <v>7</v>
      </c>
      <c r="D1004" s="200">
        <v>3</v>
      </c>
      <c r="E1004" s="100"/>
      <c r="F1004" s="200">
        <f>D1004*E1004</f>
        <v>0</v>
      </c>
      <c r="G1004" s="100"/>
      <c r="H1004" s="100"/>
      <c r="I1004" s="948"/>
      <c r="K1004" s="1070"/>
    </row>
    <row r="1005" spans="1:11" s="1071" customFormat="1">
      <c r="A1005" s="279"/>
      <c r="B1005" s="234"/>
      <c r="C1005" s="228"/>
      <c r="D1005" s="221"/>
      <c r="E1005" s="100"/>
      <c r="F1005" s="200"/>
      <c r="G1005" s="100"/>
      <c r="H1005" s="100"/>
      <c r="I1005" s="948"/>
      <c r="K1005" s="1070"/>
    </row>
    <row r="1006" spans="1:11" s="1071" customFormat="1">
      <c r="A1006" s="279"/>
      <c r="B1006" s="234"/>
      <c r="C1006" s="228"/>
      <c r="D1006" s="221"/>
      <c r="E1006" s="100"/>
      <c r="F1006" s="200"/>
      <c r="G1006" s="100"/>
      <c r="H1006" s="100"/>
      <c r="I1006" s="948"/>
      <c r="K1006" s="1070"/>
    </row>
    <row r="1007" spans="1:11" s="1071" customFormat="1" ht="38.25">
      <c r="A1007" s="279">
        <v>30</v>
      </c>
      <c r="B1007" s="356" t="s">
        <v>1687</v>
      </c>
      <c r="C1007" s="228"/>
      <c r="D1007" s="221"/>
      <c r="E1007" s="100"/>
      <c r="F1007" s="200"/>
      <c r="G1007" s="100"/>
      <c r="H1007" s="100"/>
      <c r="I1007" s="948"/>
      <c r="K1007" s="1070"/>
    </row>
    <row r="1008" spans="1:11" s="1071" customFormat="1" ht="38.25">
      <c r="A1008" s="279"/>
      <c r="B1008" s="356" t="s">
        <v>1688</v>
      </c>
      <c r="C1008" s="228"/>
      <c r="D1008" s="221"/>
      <c r="E1008" s="100"/>
      <c r="F1008" s="200"/>
      <c r="G1008" s="100"/>
      <c r="H1008" s="100"/>
      <c r="I1008" s="948"/>
      <c r="K1008" s="1070"/>
    </row>
    <row r="1009" spans="1:11" s="1071" customFormat="1" ht="51">
      <c r="A1009" s="279"/>
      <c r="B1009" s="1078" t="s">
        <v>1644</v>
      </c>
      <c r="C1009" s="228"/>
      <c r="D1009" s="221"/>
      <c r="E1009" s="100"/>
      <c r="F1009" s="200"/>
      <c r="G1009" s="100"/>
      <c r="H1009" s="100"/>
      <c r="I1009" s="948"/>
      <c r="K1009" s="1070"/>
    </row>
    <row r="1010" spans="1:11" s="1071" customFormat="1" ht="25.5">
      <c r="A1010" s="279"/>
      <c r="B1010" s="1078" t="s">
        <v>1645</v>
      </c>
      <c r="C1010" s="228"/>
      <c r="D1010" s="221"/>
      <c r="E1010" s="100"/>
      <c r="F1010" s="200"/>
      <c r="G1010" s="100"/>
      <c r="H1010" s="100"/>
      <c r="I1010" s="948"/>
      <c r="K1010" s="1070"/>
    </row>
    <row r="1011" spans="1:11" s="1071" customFormat="1">
      <c r="A1011" s="279"/>
      <c r="B1011" s="356" t="s">
        <v>1689</v>
      </c>
      <c r="C1011" s="228"/>
      <c r="D1011" s="221"/>
      <c r="E1011" s="100"/>
      <c r="F1011" s="200"/>
      <c r="G1011" s="100"/>
      <c r="H1011" s="100"/>
      <c r="I1011" s="948"/>
      <c r="K1011" s="1070"/>
    </row>
    <row r="1012" spans="1:11" s="1071" customFormat="1">
      <c r="A1012" s="279"/>
      <c r="B1012" s="356" t="s">
        <v>1690</v>
      </c>
      <c r="C1012" s="228"/>
      <c r="D1012" s="221"/>
      <c r="E1012" s="100"/>
      <c r="F1012" s="200"/>
      <c r="G1012" s="100"/>
      <c r="H1012" s="100"/>
      <c r="I1012" s="948"/>
      <c r="K1012" s="1070"/>
    </row>
    <row r="1013" spans="1:11" s="1071" customFormat="1">
      <c r="A1013" s="279"/>
      <c r="B1013" s="356" t="s">
        <v>1691</v>
      </c>
      <c r="C1013" s="228"/>
      <c r="D1013" s="221"/>
      <c r="E1013" s="100"/>
      <c r="F1013" s="200"/>
      <c r="G1013" s="100"/>
      <c r="H1013" s="100"/>
      <c r="I1013" s="948"/>
      <c r="K1013" s="1070"/>
    </row>
    <row r="1014" spans="1:11" s="1071" customFormat="1">
      <c r="A1014" s="279"/>
      <c r="B1014" s="356" t="s">
        <v>1692</v>
      </c>
      <c r="C1014" s="228"/>
      <c r="D1014" s="221"/>
      <c r="E1014" s="100"/>
      <c r="F1014" s="200"/>
      <c r="G1014" s="100"/>
      <c r="H1014" s="100"/>
      <c r="I1014" s="948"/>
      <c r="K1014" s="1070"/>
    </row>
    <row r="1015" spans="1:11" s="1071" customFormat="1" ht="25.5">
      <c r="A1015" s="279"/>
      <c r="B1015" s="356" t="s">
        <v>1538</v>
      </c>
      <c r="C1015" s="228"/>
      <c r="D1015" s="221"/>
      <c r="E1015" s="100"/>
      <c r="F1015" s="200"/>
      <c r="G1015" s="100"/>
      <c r="H1015" s="100"/>
      <c r="I1015" s="948"/>
      <c r="K1015" s="1070"/>
    </row>
    <row r="1016" spans="1:11" s="1071" customFormat="1" ht="25.5">
      <c r="A1016" s="279"/>
      <c r="B1016" s="356" t="s">
        <v>1547</v>
      </c>
      <c r="C1016" s="228"/>
      <c r="D1016" s="221"/>
      <c r="E1016" s="100"/>
      <c r="F1016" s="200"/>
      <c r="G1016" s="100"/>
      <c r="H1016" s="100"/>
      <c r="I1016" s="948"/>
      <c r="K1016" s="1070"/>
    </row>
    <row r="1017" spans="1:11" s="1071" customFormat="1" ht="25.5">
      <c r="A1017" s="279"/>
      <c r="B1017" s="356" t="s">
        <v>1548</v>
      </c>
      <c r="C1017" s="228"/>
      <c r="D1017" s="221"/>
      <c r="E1017" s="100"/>
      <c r="F1017" s="200"/>
      <c r="G1017" s="100"/>
      <c r="H1017" s="100"/>
      <c r="I1017" s="948"/>
      <c r="K1017" s="1070"/>
    </row>
    <row r="1018" spans="1:11" s="1071" customFormat="1">
      <c r="A1018" s="279"/>
      <c r="B1018" s="356" t="s">
        <v>1531</v>
      </c>
      <c r="C1018" s="228"/>
      <c r="D1018" s="221"/>
      <c r="E1018" s="100"/>
      <c r="F1018" s="200"/>
      <c r="G1018" s="100"/>
      <c r="H1018" s="100"/>
      <c r="I1018" s="948"/>
      <c r="K1018" s="1070"/>
    </row>
    <row r="1019" spans="1:11" s="1071" customFormat="1">
      <c r="A1019" s="279"/>
      <c r="B1019" s="1072" t="s">
        <v>1693</v>
      </c>
      <c r="C1019" s="228" t="s">
        <v>7</v>
      </c>
      <c r="D1019" s="200">
        <v>1</v>
      </c>
      <c r="E1019" s="100"/>
      <c r="F1019" s="200">
        <f>D1019*E1019</f>
        <v>0</v>
      </c>
      <c r="G1019" s="100"/>
      <c r="H1019" s="100"/>
      <c r="I1019" s="948"/>
      <c r="K1019" s="1070"/>
    </row>
    <row r="1020" spans="1:11" s="1071" customFormat="1">
      <c r="A1020" s="279"/>
      <c r="B1020" s="234"/>
      <c r="C1020" s="228"/>
      <c r="D1020" s="221"/>
      <c r="E1020" s="100"/>
      <c r="F1020" s="200"/>
      <c r="G1020" s="100"/>
      <c r="H1020" s="100"/>
      <c r="I1020" s="948"/>
      <c r="K1020" s="1070"/>
    </row>
    <row r="1021" spans="1:11" s="1071" customFormat="1" ht="38.25">
      <c r="A1021" s="279" t="s">
        <v>1248</v>
      </c>
      <c r="B1021" s="356" t="s">
        <v>1687</v>
      </c>
      <c r="C1021" s="228"/>
      <c r="D1021" s="221"/>
      <c r="E1021" s="100"/>
      <c r="F1021" s="200"/>
      <c r="G1021" s="100"/>
      <c r="H1021" s="100"/>
      <c r="I1021" s="948"/>
      <c r="K1021" s="1070"/>
    </row>
    <row r="1022" spans="1:11" s="1071" customFormat="1" ht="51">
      <c r="A1022" s="279"/>
      <c r="B1022" s="234" t="s">
        <v>1694</v>
      </c>
      <c r="C1022" s="228"/>
      <c r="D1022" s="221"/>
      <c r="E1022" s="100"/>
      <c r="F1022" s="200"/>
      <c r="G1022" s="100"/>
      <c r="H1022" s="100"/>
      <c r="I1022" s="948"/>
      <c r="K1022" s="1070"/>
    </row>
    <row r="1023" spans="1:11" s="1071" customFormat="1" ht="38.25">
      <c r="A1023" s="279"/>
      <c r="B1023" s="356" t="s">
        <v>1688</v>
      </c>
      <c r="C1023" s="228"/>
      <c r="D1023" s="221"/>
      <c r="E1023" s="100"/>
      <c r="F1023" s="200"/>
      <c r="G1023" s="100"/>
      <c r="H1023" s="100"/>
      <c r="I1023" s="948"/>
      <c r="K1023" s="1070"/>
    </row>
    <row r="1024" spans="1:11" s="1071" customFormat="1" ht="51">
      <c r="A1024" s="279"/>
      <c r="B1024" s="1078" t="s">
        <v>1644</v>
      </c>
      <c r="C1024" s="228"/>
      <c r="D1024" s="221"/>
      <c r="E1024" s="100"/>
      <c r="F1024" s="200"/>
      <c r="G1024" s="100"/>
      <c r="H1024" s="100"/>
      <c r="I1024" s="948"/>
      <c r="K1024" s="1070"/>
    </row>
    <row r="1025" spans="1:11" s="1071" customFormat="1" ht="25.5">
      <c r="A1025" s="279"/>
      <c r="B1025" s="1078" t="s">
        <v>1645</v>
      </c>
      <c r="C1025" s="228"/>
      <c r="D1025" s="221"/>
      <c r="E1025" s="100"/>
      <c r="F1025" s="200"/>
      <c r="G1025" s="100"/>
      <c r="H1025" s="100"/>
      <c r="I1025" s="948"/>
      <c r="K1025" s="1070"/>
    </row>
    <row r="1026" spans="1:11" s="1071" customFormat="1">
      <c r="A1026" s="279"/>
      <c r="B1026" s="234" t="s">
        <v>1695</v>
      </c>
      <c r="C1026" s="228"/>
      <c r="D1026" s="221"/>
      <c r="E1026" s="100"/>
      <c r="F1026" s="200"/>
      <c r="G1026" s="100"/>
      <c r="H1026" s="100"/>
      <c r="I1026" s="948"/>
      <c r="K1026" s="1070"/>
    </row>
    <row r="1027" spans="1:11" s="1071" customFormat="1" ht="25.5">
      <c r="A1027" s="279"/>
      <c r="B1027" s="234" t="s">
        <v>1696</v>
      </c>
      <c r="C1027" s="228"/>
      <c r="D1027" s="221"/>
      <c r="E1027" s="100"/>
      <c r="F1027" s="200"/>
      <c r="G1027" s="100"/>
      <c r="H1027" s="100"/>
      <c r="I1027" s="948"/>
      <c r="K1027" s="1070"/>
    </row>
    <row r="1028" spans="1:11" s="1071" customFormat="1">
      <c r="A1028" s="279"/>
      <c r="B1028" s="234" t="s">
        <v>1697</v>
      </c>
      <c r="C1028" s="228"/>
      <c r="D1028" s="221"/>
      <c r="E1028" s="100"/>
      <c r="F1028" s="200"/>
      <c r="G1028" s="100"/>
      <c r="H1028" s="100"/>
      <c r="I1028" s="948"/>
      <c r="K1028" s="1070"/>
    </row>
    <row r="1029" spans="1:11" s="1071" customFormat="1" ht="25.5">
      <c r="A1029" s="279"/>
      <c r="B1029" s="234" t="s">
        <v>1698</v>
      </c>
      <c r="C1029" s="228"/>
      <c r="D1029" s="221"/>
      <c r="E1029" s="100"/>
      <c r="F1029" s="200"/>
      <c r="G1029" s="100"/>
      <c r="H1029" s="100"/>
      <c r="I1029" s="948"/>
      <c r="K1029" s="1070"/>
    </row>
    <row r="1030" spans="1:11" s="1071" customFormat="1">
      <c r="A1030" s="279"/>
      <c r="B1030" s="234" t="s">
        <v>1699</v>
      </c>
      <c r="C1030" s="228"/>
      <c r="D1030" s="221"/>
      <c r="E1030" s="100"/>
      <c r="F1030" s="200"/>
      <c r="G1030" s="100"/>
      <c r="H1030" s="100"/>
      <c r="I1030" s="948"/>
      <c r="K1030" s="1070"/>
    </row>
    <row r="1031" spans="1:11" s="1071" customFormat="1">
      <c r="A1031" s="279"/>
      <c r="B1031" s="234" t="s">
        <v>1530</v>
      </c>
      <c r="C1031" s="228"/>
      <c r="D1031" s="221"/>
      <c r="E1031" s="100"/>
      <c r="F1031" s="200"/>
      <c r="G1031" s="100"/>
      <c r="H1031" s="100"/>
      <c r="I1031" s="948"/>
      <c r="K1031" s="1070"/>
    </row>
    <row r="1032" spans="1:11" s="1071" customFormat="1">
      <c r="A1032" s="279"/>
      <c r="B1032" s="234" t="s">
        <v>1700</v>
      </c>
      <c r="C1032" s="228"/>
      <c r="D1032" s="221"/>
      <c r="E1032" s="100"/>
      <c r="F1032" s="200"/>
      <c r="G1032" s="100"/>
      <c r="H1032" s="100"/>
      <c r="I1032" s="948"/>
      <c r="K1032" s="1070"/>
    </row>
    <row r="1033" spans="1:11" s="1071" customFormat="1" ht="25.5">
      <c r="A1033" s="279"/>
      <c r="B1033" s="234" t="s">
        <v>1648</v>
      </c>
      <c r="C1033" s="228"/>
      <c r="D1033" s="221"/>
      <c r="E1033" s="100"/>
      <c r="F1033" s="200"/>
      <c r="G1033" s="100"/>
      <c r="H1033" s="100"/>
      <c r="I1033" s="948"/>
      <c r="K1033" s="1070"/>
    </row>
    <row r="1034" spans="1:11" s="1071" customFormat="1">
      <c r="A1034" s="279"/>
      <c r="B1034" s="234"/>
      <c r="C1034" s="228"/>
      <c r="D1034" s="221"/>
      <c r="E1034" s="100"/>
      <c r="F1034" s="200"/>
      <c r="G1034" s="100"/>
      <c r="H1034" s="100"/>
      <c r="I1034" s="948"/>
      <c r="K1034" s="1070"/>
    </row>
    <row r="1035" spans="1:11" s="1071" customFormat="1" ht="76.5">
      <c r="A1035" s="279"/>
      <c r="B1035" s="234" t="s">
        <v>1701</v>
      </c>
      <c r="C1035" s="228"/>
      <c r="D1035" s="221"/>
      <c r="E1035" s="100"/>
      <c r="F1035" s="200"/>
      <c r="G1035" s="100"/>
      <c r="H1035" s="100"/>
      <c r="I1035" s="948"/>
      <c r="K1035" s="1070"/>
    </row>
    <row r="1036" spans="1:11" s="1071" customFormat="1">
      <c r="A1036" s="279"/>
      <c r="B1036" s="234" t="s">
        <v>1531</v>
      </c>
      <c r="C1036" s="228"/>
      <c r="D1036" s="221"/>
      <c r="E1036" s="100"/>
      <c r="F1036" s="200"/>
      <c r="G1036" s="100"/>
      <c r="H1036" s="100"/>
      <c r="I1036" s="948"/>
      <c r="K1036" s="1070"/>
    </row>
    <row r="1037" spans="1:11" s="1071" customFormat="1">
      <c r="A1037" s="279"/>
      <c r="B1037" s="1072" t="s">
        <v>1702</v>
      </c>
      <c r="C1037" s="228" t="s">
        <v>7</v>
      </c>
      <c r="D1037" s="200">
        <v>5</v>
      </c>
      <c r="E1037" s="100"/>
      <c r="F1037" s="200">
        <f>D1037*E1037</f>
        <v>0</v>
      </c>
      <c r="G1037" s="100"/>
      <c r="H1037" s="100"/>
      <c r="I1037" s="948"/>
      <c r="K1037" s="1070"/>
    </row>
    <row r="1038" spans="1:11" s="1071" customFormat="1">
      <c r="A1038" s="279"/>
      <c r="B1038" s="234"/>
      <c r="C1038" s="228"/>
      <c r="D1038" s="221"/>
      <c r="E1038" s="100"/>
      <c r="F1038" s="200"/>
      <c r="G1038" s="100"/>
      <c r="H1038" s="100"/>
      <c r="I1038" s="948"/>
      <c r="K1038" s="1070"/>
    </row>
    <row r="1039" spans="1:11" s="1071" customFormat="1" ht="25.5">
      <c r="A1039" s="279">
        <v>32</v>
      </c>
      <c r="B1039" s="234" t="s">
        <v>1703</v>
      </c>
      <c r="C1039" s="228"/>
      <c r="D1039" s="221"/>
      <c r="E1039" s="100"/>
      <c r="F1039" s="200"/>
      <c r="G1039" s="100"/>
      <c r="H1039" s="100"/>
      <c r="I1039" s="948"/>
      <c r="K1039" s="1070"/>
    </row>
    <row r="1040" spans="1:11" s="1071" customFormat="1" ht="51">
      <c r="A1040" s="279"/>
      <c r="B1040" s="234" t="s">
        <v>1694</v>
      </c>
      <c r="C1040" s="228"/>
      <c r="D1040" s="221"/>
      <c r="E1040" s="100"/>
      <c r="F1040" s="200"/>
      <c r="G1040" s="100"/>
      <c r="H1040" s="100"/>
      <c r="I1040" s="948"/>
      <c r="K1040" s="1070"/>
    </row>
    <row r="1041" spans="1:11" s="1071" customFormat="1" ht="51">
      <c r="A1041" s="279"/>
      <c r="B1041" s="234" t="s">
        <v>1704</v>
      </c>
      <c r="C1041" s="228"/>
      <c r="D1041" s="221"/>
      <c r="E1041" s="100"/>
      <c r="F1041" s="200"/>
      <c r="G1041" s="100"/>
      <c r="H1041" s="100"/>
      <c r="I1041" s="948"/>
      <c r="K1041" s="1070"/>
    </row>
    <row r="1042" spans="1:11" s="1071" customFormat="1">
      <c r="A1042" s="279"/>
      <c r="B1042" s="961" t="s">
        <v>1705</v>
      </c>
      <c r="C1042" s="228"/>
      <c r="D1042" s="221"/>
      <c r="E1042" s="100"/>
      <c r="F1042" s="200"/>
      <c r="G1042" s="100"/>
      <c r="H1042" s="100"/>
      <c r="I1042" s="948"/>
      <c r="K1042" s="1070"/>
    </row>
    <row r="1043" spans="1:11" s="1071" customFormat="1">
      <c r="A1043" s="279"/>
      <c r="B1043" s="234" t="s">
        <v>1695</v>
      </c>
      <c r="C1043" s="228"/>
      <c r="D1043" s="221"/>
      <c r="E1043" s="100"/>
      <c r="F1043" s="200"/>
      <c r="G1043" s="100"/>
      <c r="H1043" s="100"/>
      <c r="I1043" s="948"/>
      <c r="K1043" s="1070"/>
    </row>
    <row r="1044" spans="1:11" s="1071" customFormat="1" ht="25.5">
      <c r="A1044" s="279"/>
      <c r="B1044" s="234" t="s">
        <v>1696</v>
      </c>
      <c r="C1044" s="228"/>
      <c r="D1044" s="221"/>
      <c r="E1044" s="100"/>
      <c r="F1044" s="200"/>
      <c r="G1044" s="100"/>
      <c r="H1044" s="100"/>
      <c r="I1044" s="948"/>
      <c r="K1044" s="1070"/>
    </row>
    <row r="1045" spans="1:11" s="1071" customFormat="1" ht="25.5">
      <c r="A1045" s="279"/>
      <c r="B1045" s="234" t="s">
        <v>1706</v>
      </c>
      <c r="C1045" s="228"/>
      <c r="D1045" s="221"/>
      <c r="E1045" s="100"/>
      <c r="F1045" s="200"/>
      <c r="G1045" s="100"/>
      <c r="H1045" s="100"/>
      <c r="I1045" s="948"/>
      <c r="K1045" s="1070"/>
    </row>
    <row r="1046" spans="1:11" s="1071" customFormat="1" ht="25.5">
      <c r="A1046" s="279"/>
      <c r="B1046" s="234" t="s">
        <v>1707</v>
      </c>
      <c r="C1046" s="228"/>
      <c r="D1046" s="221"/>
      <c r="E1046" s="100"/>
      <c r="F1046" s="200"/>
      <c r="G1046" s="100"/>
      <c r="H1046" s="100"/>
      <c r="I1046" s="948"/>
      <c r="K1046" s="1070"/>
    </row>
    <row r="1047" spans="1:11" s="1071" customFormat="1" ht="25.5">
      <c r="A1047" s="279"/>
      <c r="B1047" s="234" t="s">
        <v>1698</v>
      </c>
      <c r="C1047" s="228"/>
      <c r="D1047" s="221"/>
      <c r="E1047" s="100"/>
      <c r="F1047" s="200"/>
      <c r="G1047" s="100"/>
      <c r="H1047" s="100"/>
      <c r="I1047" s="948"/>
      <c r="K1047" s="1070"/>
    </row>
    <row r="1048" spans="1:11" s="1071" customFormat="1">
      <c r="A1048" s="279"/>
      <c r="B1048" s="234" t="s">
        <v>1699</v>
      </c>
      <c r="C1048" s="228"/>
      <c r="D1048" s="221"/>
      <c r="E1048" s="100"/>
      <c r="F1048" s="200"/>
      <c r="G1048" s="100"/>
      <c r="H1048" s="100"/>
      <c r="I1048" s="948"/>
      <c r="K1048" s="1070"/>
    </row>
    <row r="1049" spans="1:11" s="1071" customFormat="1">
      <c r="A1049" s="279"/>
      <c r="B1049" s="234" t="s">
        <v>1530</v>
      </c>
      <c r="C1049" s="228"/>
      <c r="D1049" s="221"/>
      <c r="E1049" s="100"/>
      <c r="F1049" s="200"/>
      <c r="G1049" s="100"/>
      <c r="H1049" s="100"/>
      <c r="I1049" s="948"/>
      <c r="K1049" s="1070"/>
    </row>
    <row r="1050" spans="1:11" s="1071" customFormat="1">
      <c r="A1050" s="279"/>
      <c r="B1050" s="234" t="s">
        <v>1700</v>
      </c>
      <c r="C1050" s="228"/>
      <c r="D1050" s="221"/>
      <c r="E1050" s="100"/>
      <c r="F1050" s="200"/>
      <c r="G1050" s="100"/>
      <c r="H1050" s="100"/>
      <c r="I1050" s="948"/>
      <c r="K1050" s="1070"/>
    </row>
    <row r="1051" spans="1:11" s="1071" customFormat="1" ht="25.5">
      <c r="A1051" s="279"/>
      <c r="B1051" s="234" t="s">
        <v>1648</v>
      </c>
      <c r="C1051" s="228"/>
      <c r="D1051" s="221"/>
      <c r="E1051" s="100"/>
      <c r="F1051" s="200"/>
      <c r="G1051" s="100"/>
      <c r="H1051" s="100"/>
      <c r="I1051" s="948"/>
      <c r="K1051" s="1070"/>
    </row>
    <row r="1052" spans="1:11" s="1071" customFormat="1" ht="76.5">
      <c r="A1052" s="279"/>
      <c r="B1052" s="234" t="s">
        <v>1708</v>
      </c>
      <c r="C1052" s="228"/>
      <c r="D1052" s="221"/>
      <c r="E1052" s="100"/>
      <c r="F1052" s="200"/>
      <c r="G1052" s="100"/>
      <c r="H1052" s="100"/>
      <c r="I1052" s="948"/>
      <c r="K1052" s="1070"/>
    </row>
    <row r="1053" spans="1:11" s="1071" customFormat="1">
      <c r="A1053" s="279"/>
      <c r="B1053" s="234" t="s">
        <v>1531</v>
      </c>
      <c r="C1053" s="228"/>
      <c r="D1053" s="221"/>
      <c r="E1053" s="100"/>
      <c r="F1053" s="200"/>
      <c r="G1053" s="100"/>
      <c r="H1053" s="100"/>
      <c r="I1053" s="948"/>
      <c r="K1053" s="1070"/>
    </row>
    <row r="1054" spans="1:11" s="1071" customFormat="1">
      <c r="A1054" s="279"/>
      <c r="B1054" s="1072" t="s">
        <v>1709</v>
      </c>
      <c r="C1054" s="228" t="s">
        <v>7</v>
      </c>
      <c r="D1054" s="200">
        <v>2</v>
      </c>
      <c r="E1054" s="100"/>
      <c r="F1054" s="200">
        <f>D1054*E1054</f>
        <v>0</v>
      </c>
      <c r="G1054" s="100"/>
      <c r="H1054" s="100"/>
      <c r="I1054" s="948"/>
      <c r="K1054" s="1070"/>
    </row>
    <row r="1055" spans="1:11" s="1071" customFormat="1">
      <c r="A1055" s="279"/>
      <c r="B1055" s="234"/>
      <c r="C1055" s="228"/>
      <c r="D1055" s="221"/>
      <c r="E1055" s="100"/>
      <c r="F1055" s="200"/>
      <c r="G1055" s="100"/>
      <c r="H1055" s="100"/>
      <c r="I1055" s="948"/>
      <c r="K1055" s="1070"/>
    </row>
    <row r="1056" spans="1:11" s="1071" customFormat="1">
      <c r="A1056" s="279"/>
      <c r="B1056" s="234"/>
      <c r="C1056" s="228"/>
      <c r="D1056" s="221"/>
      <c r="E1056" s="100"/>
      <c r="F1056" s="200"/>
      <c r="G1056" s="100"/>
      <c r="H1056" s="100"/>
      <c r="I1056" s="948"/>
      <c r="K1056" s="1070"/>
    </row>
    <row r="1057" spans="1:11" s="1071" customFormat="1" ht="25.5">
      <c r="A1057" s="279">
        <v>32</v>
      </c>
      <c r="B1057" s="234" t="s">
        <v>1710</v>
      </c>
      <c r="C1057" s="228"/>
      <c r="D1057" s="221"/>
      <c r="E1057" s="100"/>
      <c r="F1057" s="200"/>
      <c r="G1057" s="100"/>
      <c r="H1057" s="100"/>
      <c r="I1057" s="948"/>
      <c r="K1057" s="1070"/>
    </row>
    <row r="1058" spans="1:11" s="1071" customFormat="1" ht="51">
      <c r="A1058" s="279"/>
      <c r="B1058" s="234" t="s">
        <v>1711</v>
      </c>
      <c r="C1058" s="228"/>
      <c r="D1058" s="221"/>
      <c r="E1058" s="100"/>
      <c r="F1058" s="200"/>
      <c r="G1058" s="100"/>
      <c r="H1058" s="100"/>
      <c r="I1058" s="948"/>
      <c r="K1058" s="1070"/>
    </row>
    <row r="1059" spans="1:11" s="1071" customFormat="1">
      <c r="A1059" s="279"/>
      <c r="B1059" s="1076" t="s">
        <v>1712</v>
      </c>
      <c r="C1059" s="228"/>
      <c r="D1059" s="221"/>
      <c r="E1059" s="100"/>
      <c r="F1059" s="200"/>
      <c r="G1059" s="100"/>
      <c r="H1059" s="100"/>
      <c r="I1059" s="948"/>
      <c r="K1059" s="1070"/>
    </row>
    <row r="1060" spans="1:11" s="1071" customFormat="1">
      <c r="A1060" s="279"/>
      <c r="B1060" s="356" t="s">
        <v>1676</v>
      </c>
      <c r="C1060" s="228"/>
      <c r="D1060" s="221"/>
      <c r="E1060" s="100"/>
      <c r="F1060" s="200"/>
      <c r="G1060" s="100"/>
      <c r="H1060" s="100"/>
      <c r="I1060" s="948"/>
      <c r="K1060" s="1070"/>
    </row>
    <row r="1061" spans="1:11" s="1071" customFormat="1">
      <c r="A1061" s="279"/>
      <c r="B1061" s="961" t="s">
        <v>1531</v>
      </c>
      <c r="C1061" s="228"/>
      <c r="D1061" s="221"/>
      <c r="E1061" s="100"/>
      <c r="F1061" s="200"/>
      <c r="G1061" s="100"/>
      <c r="H1061" s="100"/>
      <c r="I1061" s="948"/>
      <c r="K1061" s="1070"/>
    </row>
    <row r="1062" spans="1:11" s="1071" customFormat="1">
      <c r="A1062" s="279"/>
      <c r="B1062" s="1072" t="s">
        <v>1713</v>
      </c>
      <c r="C1062" s="228" t="s">
        <v>7</v>
      </c>
      <c r="D1062" s="200">
        <v>2</v>
      </c>
      <c r="E1062" s="100"/>
      <c r="F1062" s="200">
        <f>D1062*E1062</f>
        <v>0</v>
      </c>
      <c r="G1062" s="100"/>
      <c r="H1062" s="100"/>
      <c r="I1062" s="948"/>
      <c r="K1062" s="1070"/>
    </row>
    <row r="1063" spans="1:11" s="1071" customFormat="1">
      <c r="A1063" s="279"/>
      <c r="B1063" s="234"/>
      <c r="C1063" s="228"/>
      <c r="D1063" s="221"/>
      <c r="E1063" s="100"/>
      <c r="F1063" s="200"/>
      <c r="G1063" s="100"/>
      <c r="H1063" s="100"/>
      <c r="I1063" s="948"/>
      <c r="K1063" s="1070"/>
    </row>
    <row r="1064" spans="1:11" s="1071" customFormat="1" ht="25.5">
      <c r="A1064" s="279">
        <v>33</v>
      </c>
      <c r="B1064" s="234" t="s">
        <v>1714</v>
      </c>
      <c r="C1064" s="228"/>
      <c r="D1064" s="221"/>
      <c r="E1064" s="100"/>
      <c r="F1064" s="200"/>
      <c r="G1064" s="100"/>
      <c r="H1064" s="100"/>
      <c r="I1064" s="948"/>
      <c r="K1064" s="1070"/>
    </row>
    <row r="1065" spans="1:11" s="1071" customFormat="1" ht="17.25" customHeight="1">
      <c r="A1065" s="279"/>
      <c r="B1065" s="234" t="s">
        <v>1715</v>
      </c>
      <c r="C1065" s="228"/>
      <c r="D1065" s="221"/>
      <c r="E1065" s="100"/>
      <c r="F1065" s="200"/>
      <c r="G1065" s="100"/>
      <c r="H1065" s="100"/>
      <c r="I1065" s="948"/>
      <c r="K1065" s="1070"/>
    </row>
    <row r="1066" spans="1:11" s="1071" customFormat="1" ht="25.5">
      <c r="A1066" s="279"/>
      <c r="B1066" s="234" t="s">
        <v>1716</v>
      </c>
      <c r="C1066" s="228"/>
      <c r="D1066" s="221"/>
      <c r="E1066" s="100"/>
      <c r="F1066" s="200"/>
      <c r="G1066" s="100"/>
      <c r="H1066" s="100"/>
      <c r="I1066" s="948"/>
      <c r="K1066" s="1070"/>
    </row>
    <row r="1067" spans="1:11" s="1071" customFormat="1">
      <c r="A1067" s="279"/>
      <c r="B1067" s="234" t="s">
        <v>1717</v>
      </c>
      <c r="C1067" s="228"/>
      <c r="D1067" s="221"/>
      <c r="E1067" s="100"/>
      <c r="F1067" s="200"/>
      <c r="G1067" s="100"/>
      <c r="H1067" s="100"/>
      <c r="I1067" s="948"/>
      <c r="K1067" s="1070"/>
    </row>
    <row r="1068" spans="1:11" s="1071" customFormat="1" ht="25.5">
      <c r="A1068" s="279"/>
      <c r="B1068" s="234" t="s">
        <v>1718</v>
      </c>
      <c r="C1068" s="228"/>
      <c r="D1068" s="221"/>
      <c r="E1068" s="100"/>
      <c r="F1068" s="200"/>
      <c r="G1068" s="100"/>
      <c r="H1068" s="100"/>
      <c r="I1068" s="948"/>
      <c r="K1068" s="1070"/>
    </row>
    <row r="1069" spans="1:11" s="1071" customFormat="1">
      <c r="A1069" s="279"/>
      <c r="B1069" s="234" t="s">
        <v>1530</v>
      </c>
      <c r="C1069" s="228"/>
      <c r="D1069" s="221"/>
      <c r="E1069" s="100"/>
      <c r="F1069" s="200"/>
      <c r="G1069" s="100"/>
      <c r="H1069" s="100"/>
      <c r="I1069" s="948"/>
      <c r="K1069" s="1070"/>
    </row>
    <row r="1070" spans="1:11" s="1071" customFormat="1" ht="38.25">
      <c r="A1070" s="279"/>
      <c r="B1070" s="234" t="s">
        <v>1719</v>
      </c>
      <c r="C1070" s="228"/>
      <c r="D1070" s="221"/>
      <c r="E1070" s="100"/>
      <c r="F1070" s="200"/>
      <c r="G1070" s="100"/>
      <c r="H1070" s="100"/>
      <c r="I1070" s="948"/>
      <c r="K1070" s="1070"/>
    </row>
    <row r="1071" spans="1:11" s="1071" customFormat="1">
      <c r="A1071" s="279"/>
      <c r="B1071" s="234" t="s">
        <v>1720</v>
      </c>
      <c r="C1071" s="228"/>
      <c r="D1071" s="221"/>
      <c r="E1071" s="100"/>
      <c r="F1071" s="200"/>
      <c r="G1071" s="100"/>
      <c r="H1071" s="100"/>
      <c r="I1071" s="948"/>
      <c r="K1071" s="1070"/>
    </row>
    <row r="1072" spans="1:11" s="1071" customFormat="1" ht="25.5">
      <c r="A1072" s="279"/>
      <c r="B1072" s="234" t="s">
        <v>1537</v>
      </c>
      <c r="C1072" s="228"/>
      <c r="D1072" s="221"/>
      <c r="E1072" s="100"/>
      <c r="F1072" s="200"/>
      <c r="G1072" s="100"/>
      <c r="H1072" s="100"/>
      <c r="I1072" s="948"/>
      <c r="K1072" s="1070"/>
    </row>
    <row r="1073" spans="1:11" s="1071" customFormat="1">
      <c r="A1073" s="279"/>
      <c r="B1073" s="234" t="s">
        <v>1531</v>
      </c>
      <c r="C1073" s="228"/>
      <c r="D1073" s="221"/>
      <c r="E1073" s="100"/>
      <c r="F1073" s="200"/>
      <c r="G1073" s="100"/>
      <c r="H1073" s="100"/>
      <c r="I1073" s="948"/>
      <c r="K1073" s="1070"/>
    </row>
    <row r="1074" spans="1:11" s="1071" customFormat="1">
      <c r="A1074" s="279"/>
      <c r="B1074" s="1072" t="s">
        <v>1721</v>
      </c>
      <c r="C1074" s="228" t="s">
        <v>7</v>
      </c>
      <c r="D1074" s="200">
        <v>1</v>
      </c>
      <c r="E1074" s="100"/>
      <c r="F1074" s="200">
        <f>D1074*E1074</f>
        <v>0</v>
      </c>
      <c r="G1074" s="100"/>
      <c r="H1074" s="100"/>
      <c r="I1074" s="948"/>
      <c r="K1074" s="1070"/>
    </row>
    <row r="1075" spans="1:11" s="1071" customFormat="1">
      <c r="A1075" s="279"/>
      <c r="B1075" s="234"/>
      <c r="C1075" s="228"/>
      <c r="D1075" s="221"/>
      <c r="E1075" s="100"/>
      <c r="F1075" s="200"/>
      <c r="G1075" s="100"/>
      <c r="H1075" s="100"/>
      <c r="I1075" s="948"/>
      <c r="K1075" s="1070"/>
    </row>
    <row r="1076" spans="1:11" s="1071" customFormat="1" ht="25.5">
      <c r="A1076" s="279">
        <v>34</v>
      </c>
      <c r="B1076" s="234" t="s">
        <v>1710</v>
      </c>
      <c r="C1076" s="228"/>
      <c r="D1076" s="221"/>
      <c r="E1076" s="100"/>
      <c r="F1076" s="200"/>
      <c r="G1076" s="100"/>
      <c r="H1076" s="100"/>
      <c r="I1076" s="948"/>
      <c r="K1076" s="1070"/>
    </row>
    <row r="1077" spans="1:11" s="1071" customFormat="1">
      <c r="A1077" s="279"/>
      <c r="B1077" s="234" t="s">
        <v>1722</v>
      </c>
      <c r="C1077" s="228"/>
      <c r="D1077" s="221"/>
      <c r="E1077" s="100"/>
      <c r="F1077" s="200"/>
      <c r="G1077" s="100"/>
      <c r="H1077" s="100"/>
      <c r="I1077" s="948"/>
      <c r="K1077" s="1070"/>
    </row>
    <row r="1078" spans="1:11" s="1071" customFormat="1" ht="25.5">
      <c r="A1078" s="279"/>
      <c r="B1078" s="234" t="s">
        <v>1723</v>
      </c>
      <c r="C1078" s="228"/>
      <c r="D1078" s="221"/>
      <c r="E1078" s="100"/>
      <c r="F1078" s="200"/>
      <c r="G1078" s="100"/>
      <c r="H1078" s="100"/>
      <c r="I1078" s="948"/>
      <c r="K1078" s="1070"/>
    </row>
    <row r="1079" spans="1:11" s="1071" customFormat="1">
      <c r="A1079" s="279"/>
      <c r="B1079" s="234" t="s">
        <v>1724</v>
      </c>
      <c r="C1079" s="228"/>
      <c r="D1079" s="221"/>
      <c r="E1079" s="100"/>
      <c r="F1079" s="200"/>
      <c r="G1079" s="100"/>
      <c r="H1079" s="100"/>
      <c r="I1079" s="948"/>
      <c r="K1079" s="1070"/>
    </row>
    <row r="1080" spans="1:11" s="1071" customFormat="1">
      <c r="A1080" s="279"/>
      <c r="B1080" s="234" t="s">
        <v>1531</v>
      </c>
      <c r="C1080" s="228"/>
      <c r="D1080" s="221"/>
      <c r="E1080" s="100"/>
      <c r="F1080" s="200"/>
      <c r="G1080" s="100"/>
      <c r="H1080" s="100"/>
      <c r="I1080" s="948"/>
      <c r="K1080" s="1070"/>
    </row>
    <row r="1081" spans="1:11" s="1071" customFormat="1">
      <c r="A1081" s="279"/>
      <c r="B1081" s="1072" t="s">
        <v>1725</v>
      </c>
      <c r="C1081" s="228" t="s">
        <v>7</v>
      </c>
      <c r="D1081" s="200">
        <v>1</v>
      </c>
      <c r="E1081" s="100"/>
      <c r="F1081" s="200">
        <f>D1081*E1081</f>
        <v>0</v>
      </c>
      <c r="G1081" s="100"/>
      <c r="H1081" s="100"/>
      <c r="I1081" s="948"/>
      <c r="K1081" s="1070"/>
    </row>
    <row r="1082" spans="1:11" s="1071" customFormat="1">
      <c r="A1082" s="279"/>
      <c r="B1082" s="234"/>
      <c r="C1082" s="228"/>
      <c r="D1082" s="221"/>
      <c r="E1082" s="100"/>
      <c r="F1082" s="200"/>
      <c r="G1082" s="100"/>
      <c r="H1082" s="100"/>
      <c r="I1082" s="948"/>
      <c r="K1082" s="1070"/>
    </row>
    <row r="1083" spans="1:11" s="1071" customFormat="1" ht="25.5">
      <c r="A1083" s="279">
        <v>35</v>
      </c>
      <c r="B1083" s="234" t="s">
        <v>1714</v>
      </c>
      <c r="C1083" s="228"/>
      <c r="D1083" s="221"/>
      <c r="E1083" s="100"/>
      <c r="F1083" s="200"/>
      <c r="G1083" s="100"/>
      <c r="H1083" s="100"/>
      <c r="I1083" s="948"/>
      <c r="K1083" s="1070"/>
    </row>
    <row r="1084" spans="1:11" s="1071" customFormat="1" ht="25.5">
      <c r="A1084" s="279"/>
      <c r="B1084" s="234" t="s">
        <v>1715</v>
      </c>
      <c r="C1084" s="228"/>
      <c r="D1084" s="221"/>
      <c r="E1084" s="100"/>
      <c r="F1084" s="200"/>
      <c r="G1084" s="100"/>
      <c r="H1084" s="100"/>
      <c r="I1084" s="948"/>
      <c r="K1084" s="1070"/>
    </row>
    <row r="1085" spans="1:11" s="1071" customFormat="1" ht="25.5">
      <c r="A1085" s="279"/>
      <c r="B1085" s="234" t="s">
        <v>1716</v>
      </c>
      <c r="C1085" s="228"/>
      <c r="D1085" s="221"/>
      <c r="E1085" s="100"/>
      <c r="F1085" s="200"/>
      <c r="G1085" s="100"/>
      <c r="H1085" s="100"/>
      <c r="I1085" s="948"/>
      <c r="K1085" s="1070"/>
    </row>
    <row r="1086" spans="1:11" s="1071" customFormat="1" ht="25.5">
      <c r="A1086" s="279"/>
      <c r="B1086" s="234" t="s">
        <v>1726</v>
      </c>
      <c r="C1086" s="228"/>
      <c r="D1086" s="221"/>
      <c r="E1086" s="100"/>
      <c r="F1086" s="200"/>
      <c r="G1086" s="100"/>
      <c r="H1086" s="100"/>
      <c r="I1086" s="948"/>
      <c r="K1086" s="1070"/>
    </row>
    <row r="1087" spans="1:11" s="1071" customFormat="1">
      <c r="A1087" s="279"/>
      <c r="B1087" s="234" t="s">
        <v>1727</v>
      </c>
      <c r="C1087" s="228"/>
      <c r="D1087" s="221"/>
      <c r="E1087" s="100"/>
      <c r="F1087" s="200"/>
      <c r="G1087" s="100"/>
      <c r="H1087" s="100"/>
      <c r="I1087" s="948"/>
      <c r="K1087" s="1070"/>
    </row>
    <row r="1088" spans="1:11" s="1071" customFormat="1">
      <c r="A1088" s="279"/>
      <c r="B1088" s="234" t="s">
        <v>1728</v>
      </c>
      <c r="C1088" s="228"/>
      <c r="D1088" s="221"/>
      <c r="E1088" s="100"/>
      <c r="F1088" s="200"/>
      <c r="G1088" s="100"/>
      <c r="H1088" s="100"/>
      <c r="I1088" s="948"/>
      <c r="K1088" s="1070"/>
    </row>
    <row r="1089" spans="1:11" s="1071" customFormat="1">
      <c r="A1089" s="279"/>
      <c r="B1089" s="234" t="s">
        <v>1530</v>
      </c>
      <c r="C1089" s="228"/>
      <c r="D1089" s="221"/>
      <c r="E1089" s="100"/>
      <c r="F1089" s="200"/>
      <c r="G1089" s="100"/>
      <c r="H1089" s="100"/>
      <c r="I1089" s="948"/>
      <c r="K1089" s="1070"/>
    </row>
    <row r="1090" spans="1:11" s="1071" customFormat="1" ht="38.25">
      <c r="A1090" s="279"/>
      <c r="B1090" s="234" t="s">
        <v>1719</v>
      </c>
      <c r="C1090" s="228"/>
      <c r="D1090" s="221"/>
      <c r="E1090" s="100"/>
      <c r="F1090" s="200"/>
      <c r="G1090" s="100"/>
      <c r="H1090" s="100"/>
      <c r="I1090" s="948"/>
      <c r="K1090" s="1070"/>
    </row>
    <row r="1091" spans="1:11" s="1071" customFormat="1">
      <c r="A1091" s="279"/>
      <c r="B1091" s="234" t="s">
        <v>1720</v>
      </c>
      <c r="C1091" s="228"/>
      <c r="D1091" s="221"/>
      <c r="E1091" s="100"/>
      <c r="F1091" s="200"/>
      <c r="G1091" s="100"/>
      <c r="H1091" s="100"/>
      <c r="I1091" s="948"/>
      <c r="K1091" s="1070"/>
    </row>
    <row r="1092" spans="1:11" s="1071" customFormat="1" ht="25.5">
      <c r="A1092" s="279"/>
      <c r="B1092" s="1081" t="s">
        <v>1729</v>
      </c>
      <c r="C1092" s="228"/>
      <c r="D1092" s="221"/>
      <c r="E1092" s="100"/>
      <c r="F1092" s="200"/>
      <c r="G1092" s="100"/>
      <c r="H1092" s="100"/>
      <c r="I1092" s="948"/>
      <c r="K1092" s="1070"/>
    </row>
    <row r="1093" spans="1:11" s="1071" customFormat="1" ht="25.5">
      <c r="A1093" s="279"/>
      <c r="B1093" s="234" t="s">
        <v>1730</v>
      </c>
      <c r="C1093" s="228"/>
      <c r="D1093" s="221"/>
      <c r="E1093" s="100"/>
      <c r="F1093" s="200"/>
      <c r="G1093" s="100"/>
      <c r="H1093" s="100"/>
      <c r="I1093" s="948"/>
      <c r="K1093" s="1070"/>
    </row>
    <row r="1094" spans="1:11" s="1071" customFormat="1" ht="76.5">
      <c r="A1094" s="279"/>
      <c r="B1094" s="234" t="s">
        <v>1731</v>
      </c>
      <c r="C1094" s="228"/>
      <c r="D1094" s="221"/>
      <c r="E1094" s="100"/>
      <c r="F1094" s="200"/>
      <c r="G1094" s="100"/>
      <c r="H1094" s="100"/>
      <c r="I1094" s="948"/>
      <c r="K1094" s="1070"/>
    </row>
    <row r="1095" spans="1:11" s="1071" customFormat="1">
      <c r="A1095" s="279"/>
      <c r="B1095" s="234" t="s">
        <v>1531</v>
      </c>
      <c r="C1095" s="228"/>
      <c r="D1095" s="221"/>
      <c r="E1095" s="100"/>
      <c r="F1095" s="200"/>
      <c r="G1095" s="100"/>
      <c r="H1095" s="100"/>
      <c r="I1095" s="948"/>
      <c r="K1095" s="1070"/>
    </row>
    <row r="1096" spans="1:11" s="1071" customFormat="1">
      <c r="A1096" s="279"/>
      <c r="B1096" s="1072" t="s">
        <v>1732</v>
      </c>
      <c r="C1096" s="228" t="s">
        <v>7</v>
      </c>
      <c r="D1096" s="200">
        <v>3</v>
      </c>
      <c r="E1096" s="100"/>
      <c r="F1096" s="200">
        <f>D1096*E1096</f>
        <v>0</v>
      </c>
      <c r="G1096" s="100"/>
      <c r="H1096" s="100"/>
      <c r="I1096" s="948"/>
      <c r="K1096" s="1070"/>
    </row>
    <row r="1097" spans="1:11" s="1071" customFormat="1">
      <c r="A1097" s="279"/>
      <c r="B1097" s="234"/>
      <c r="C1097" s="228"/>
      <c r="D1097" s="221"/>
      <c r="E1097" s="100"/>
      <c r="F1097" s="200"/>
      <c r="G1097" s="100"/>
      <c r="H1097" s="100"/>
      <c r="I1097" s="948"/>
      <c r="K1097" s="1070"/>
    </row>
    <row r="1098" spans="1:11" s="1071" customFormat="1" ht="25.5">
      <c r="A1098" s="279" t="s">
        <v>1733</v>
      </c>
      <c r="B1098" s="234" t="s">
        <v>1734</v>
      </c>
      <c r="C1098" s="228"/>
      <c r="D1098" s="221"/>
      <c r="E1098" s="100"/>
      <c r="F1098" s="200"/>
      <c r="G1098" s="100"/>
      <c r="H1098" s="100"/>
      <c r="I1098" s="948"/>
      <c r="K1098" s="1070"/>
    </row>
    <row r="1099" spans="1:11" s="1071" customFormat="1">
      <c r="A1099" s="279"/>
      <c r="B1099" s="234" t="s">
        <v>1735</v>
      </c>
      <c r="C1099" s="228"/>
      <c r="D1099" s="221"/>
      <c r="E1099" s="100"/>
      <c r="F1099" s="200"/>
      <c r="G1099" s="100"/>
      <c r="H1099" s="100"/>
      <c r="I1099" s="948"/>
      <c r="K1099" s="1070"/>
    </row>
    <row r="1100" spans="1:11" s="1071" customFormat="1">
      <c r="A1100" s="279"/>
      <c r="B1100" s="234" t="s">
        <v>1736</v>
      </c>
      <c r="C1100" s="228"/>
      <c r="D1100" s="221"/>
      <c r="E1100" s="100"/>
      <c r="F1100" s="200"/>
      <c r="G1100" s="100"/>
      <c r="H1100" s="100"/>
      <c r="I1100" s="948"/>
      <c r="K1100" s="1070"/>
    </row>
    <row r="1101" spans="1:11" s="1071" customFormat="1" ht="38.25">
      <c r="A1101" s="279"/>
      <c r="B1101" s="234" t="s">
        <v>1737</v>
      </c>
      <c r="C1101" s="228"/>
      <c r="D1101" s="221"/>
      <c r="E1101" s="100"/>
      <c r="F1101" s="200"/>
      <c r="G1101" s="100"/>
      <c r="H1101" s="100"/>
      <c r="I1101" s="948"/>
      <c r="K1101" s="1070"/>
    </row>
    <row r="1102" spans="1:11" s="1071" customFormat="1" ht="25.5">
      <c r="A1102" s="279"/>
      <c r="B1102" s="234" t="s">
        <v>1606</v>
      </c>
      <c r="C1102" s="228"/>
      <c r="D1102" s="221"/>
      <c r="E1102" s="100"/>
      <c r="F1102" s="200"/>
      <c r="G1102" s="100"/>
      <c r="H1102" s="100"/>
      <c r="I1102" s="948"/>
      <c r="K1102" s="1070"/>
    </row>
    <row r="1103" spans="1:11" s="1071" customFormat="1" ht="25.5">
      <c r="A1103" s="279"/>
      <c r="B1103" s="1081" t="s">
        <v>1729</v>
      </c>
      <c r="C1103" s="228"/>
      <c r="D1103" s="221"/>
      <c r="E1103" s="100"/>
      <c r="F1103" s="200"/>
      <c r="G1103" s="100"/>
      <c r="H1103" s="100"/>
      <c r="I1103" s="948"/>
      <c r="K1103" s="1070"/>
    </row>
    <row r="1104" spans="1:11" s="1071" customFormat="1">
      <c r="A1104" s="279"/>
      <c r="B1104" s="234" t="s">
        <v>1531</v>
      </c>
      <c r="C1104" s="228"/>
      <c r="D1104" s="221"/>
      <c r="E1104" s="100"/>
      <c r="F1104" s="200"/>
      <c r="G1104" s="100"/>
      <c r="H1104" s="100"/>
      <c r="I1104" s="948"/>
      <c r="K1104" s="1070"/>
    </row>
    <row r="1105" spans="1:11" s="1071" customFormat="1">
      <c r="A1105" s="279"/>
      <c r="B1105" s="1072" t="s">
        <v>1738</v>
      </c>
      <c r="C1105" s="228" t="s">
        <v>7</v>
      </c>
      <c r="D1105" s="200">
        <v>2</v>
      </c>
      <c r="E1105" s="100"/>
      <c r="F1105" s="200">
        <f>D1105*E1105</f>
        <v>0</v>
      </c>
      <c r="G1105" s="100"/>
      <c r="H1105" s="100"/>
      <c r="I1105" s="948"/>
      <c r="K1105" s="1070"/>
    </row>
    <row r="1106" spans="1:11" s="1071" customFormat="1">
      <c r="A1106" s="279"/>
      <c r="B1106" s="1072" t="s">
        <v>1739</v>
      </c>
      <c r="C1106" s="228" t="s">
        <v>7</v>
      </c>
      <c r="D1106" s="200">
        <v>1</v>
      </c>
      <c r="E1106" s="100"/>
      <c r="F1106" s="200">
        <f>D1106*E1106</f>
        <v>0</v>
      </c>
      <c r="G1106" s="100"/>
      <c r="H1106" s="100"/>
      <c r="I1106" s="948"/>
      <c r="K1106" s="1070"/>
    </row>
    <row r="1107" spans="1:11" s="1071" customFormat="1">
      <c r="A1107" s="279"/>
      <c r="B1107" s="234"/>
      <c r="C1107" s="228"/>
      <c r="D1107" s="221"/>
      <c r="E1107" s="100"/>
      <c r="F1107" s="200"/>
      <c r="G1107" s="100"/>
      <c r="H1107" s="100"/>
      <c r="I1107" s="948"/>
      <c r="K1107" s="1070"/>
    </row>
    <row r="1108" spans="1:11" s="1071" customFormat="1" ht="29.25" customHeight="1">
      <c r="A1108" s="279" t="s">
        <v>1740</v>
      </c>
      <c r="B1108" s="234" t="s">
        <v>1741</v>
      </c>
      <c r="C1108" s="228"/>
      <c r="D1108" s="221"/>
      <c r="E1108" s="100"/>
      <c r="F1108" s="200"/>
      <c r="G1108" s="100"/>
      <c r="H1108" s="100"/>
      <c r="I1108" s="948"/>
      <c r="K1108" s="1070"/>
    </row>
    <row r="1109" spans="1:11" s="1071" customFormat="1">
      <c r="A1109" s="279"/>
      <c r="B1109" s="234" t="s">
        <v>1742</v>
      </c>
      <c r="C1109" s="228"/>
      <c r="D1109" s="221"/>
      <c r="E1109" s="100"/>
      <c r="F1109" s="200"/>
      <c r="G1109" s="100"/>
      <c r="H1109" s="100"/>
      <c r="I1109" s="948"/>
      <c r="K1109" s="1070"/>
    </row>
    <row r="1110" spans="1:11" s="1071" customFormat="1" ht="38.25">
      <c r="A1110" s="279"/>
      <c r="B1110" s="234" t="s">
        <v>1743</v>
      </c>
      <c r="C1110" s="228"/>
      <c r="D1110" s="221"/>
      <c r="E1110" s="100"/>
      <c r="F1110" s="200"/>
      <c r="G1110" s="100"/>
      <c r="H1110" s="100"/>
      <c r="I1110" s="948"/>
      <c r="K1110" s="1070"/>
    </row>
    <row r="1111" spans="1:11" s="1071" customFormat="1" ht="18" customHeight="1">
      <c r="A1111" s="279"/>
      <c r="B1111" s="234" t="s">
        <v>1744</v>
      </c>
      <c r="C1111" s="228"/>
      <c r="D1111" s="221"/>
      <c r="E1111" s="100"/>
      <c r="F1111" s="200"/>
      <c r="G1111" s="100"/>
      <c r="H1111" s="100"/>
      <c r="I1111" s="948"/>
      <c r="K1111" s="1070"/>
    </row>
    <row r="1112" spans="1:11" s="1071" customFormat="1">
      <c r="A1112" s="279"/>
      <c r="B1112" s="234" t="s">
        <v>1745</v>
      </c>
      <c r="C1112" s="228"/>
      <c r="D1112" s="221"/>
      <c r="E1112" s="100"/>
      <c r="F1112" s="200"/>
      <c r="G1112" s="100"/>
      <c r="H1112" s="100"/>
      <c r="I1112" s="948"/>
      <c r="K1112" s="1070"/>
    </row>
    <row r="1113" spans="1:11" s="1071" customFormat="1" ht="25.5">
      <c r="A1113" s="279"/>
      <c r="B1113" s="1081" t="s">
        <v>1729</v>
      </c>
      <c r="C1113" s="228"/>
      <c r="D1113" s="221"/>
      <c r="E1113" s="100"/>
      <c r="F1113" s="200"/>
      <c r="G1113" s="100"/>
      <c r="H1113" s="100"/>
      <c r="I1113" s="948"/>
      <c r="K1113" s="1070"/>
    </row>
    <row r="1114" spans="1:11" s="1071" customFormat="1">
      <c r="A1114" s="279"/>
      <c r="B1114" s="234" t="s">
        <v>1531</v>
      </c>
      <c r="C1114" s="228"/>
      <c r="D1114" s="221"/>
      <c r="E1114" s="100"/>
      <c r="F1114" s="200"/>
      <c r="G1114" s="100"/>
      <c r="H1114" s="100"/>
      <c r="I1114" s="948"/>
      <c r="K1114" s="1070"/>
    </row>
    <row r="1115" spans="1:11" s="1071" customFormat="1">
      <c r="A1115" s="279"/>
      <c r="B1115" s="1072" t="s">
        <v>1746</v>
      </c>
      <c r="C1115" s="228" t="s">
        <v>7</v>
      </c>
      <c r="D1115" s="200">
        <v>2</v>
      </c>
      <c r="E1115" s="100"/>
      <c r="F1115" s="200">
        <f>D1115*E1115</f>
        <v>0</v>
      </c>
      <c r="G1115" s="100"/>
      <c r="H1115" s="100"/>
      <c r="I1115" s="948"/>
      <c r="K1115" s="1070"/>
    </row>
    <row r="1116" spans="1:11" s="1071" customFormat="1">
      <c r="A1116" s="279"/>
      <c r="B1116" s="234"/>
      <c r="C1116" s="228"/>
      <c r="D1116" s="221"/>
      <c r="E1116" s="100"/>
      <c r="F1116" s="200"/>
      <c r="G1116" s="100"/>
      <c r="H1116" s="100"/>
      <c r="I1116" s="948"/>
      <c r="K1116" s="1070"/>
    </row>
    <row r="1117" spans="1:11" s="1071" customFormat="1">
      <c r="A1117" s="279"/>
      <c r="B1117" s="234"/>
      <c r="C1117" s="228"/>
      <c r="D1117" s="221"/>
      <c r="E1117" s="100"/>
      <c r="F1117" s="200"/>
      <c r="G1117" s="100"/>
      <c r="H1117" s="100"/>
      <c r="I1117" s="948"/>
      <c r="K1117" s="1070"/>
    </row>
    <row r="1118" spans="1:11" s="1071" customFormat="1" ht="27.75" customHeight="1">
      <c r="A1118" s="279">
        <v>38</v>
      </c>
      <c r="B1118" s="234" t="s">
        <v>1747</v>
      </c>
      <c r="C1118" s="228"/>
      <c r="D1118" s="221"/>
      <c r="E1118" s="100"/>
      <c r="F1118" s="200"/>
      <c r="G1118" s="100"/>
      <c r="H1118" s="100"/>
      <c r="I1118" s="948"/>
      <c r="K1118" s="1070"/>
    </row>
    <row r="1119" spans="1:11" s="1071" customFormat="1" ht="18.75" customHeight="1">
      <c r="A1119" s="279"/>
      <c r="B1119" s="234" t="s">
        <v>1735</v>
      </c>
      <c r="C1119" s="228"/>
      <c r="D1119" s="221"/>
      <c r="E1119" s="100"/>
      <c r="F1119" s="200"/>
      <c r="G1119" s="100"/>
      <c r="H1119" s="100"/>
      <c r="I1119" s="948"/>
      <c r="K1119" s="1070"/>
    </row>
    <row r="1120" spans="1:11" s="1071" customFormat="1" ht="40.5" customHeight="1">
      <c r="A1120" s="279"/>
      <c r="B1120" s="234" t="s">
        <v>1748</v>
      </c>
      <c r="C1120" s="228"/>
      <c r="D1120" s="221"/>
      <c r="E1120" s="100"/>
      <c r="F1120" s="200"/>
      <c r="G1120" s="100"/>
      <c r="H1120" s="100"/>
      <c r="I1120" s="948"/>
      <c r="K1120" s="1070"/>
    </row>
    <row r="1121" spans="1:11" s="1071" customFormat="1" ht="17.25" customHeight="1">
      <c r="A1121" s="279"/>
      <c r="B1121" s="234" t="s">
        <v>1749</v>
      </c>
      <c r="C1121" s="228"/>
      <c r="D1121" s="221"/>
      <c r="E1121" s="100"/>
      <c r="F1121" s="200"/>
      <c r="G1121" s="100"/>
      <c r="H1121" s="100"/>
      <c r="I1121" s="948"/>
      <c r="K1121" s="1070"/>
    </row>
    <row r="1122" spans="1:11" s="1071" customFormat="1">
      <c r="A1122" s="279"/>
      <c r="B1122" s="234" t="s">
        <v>1745</v>
      </c>
      <c r="C1122" s="228"/>
      <c r="D1122" s="221"/>
      <c r="E1122" s="100"/>
      <c r="F1122" s="200"/>
      <c r="G1122" s="100"/>
      <c r="H1122" s="100"/>
      <c r="I1122" s="948"/>
      <c r="K1122" s="1070"/>
    </row>
    <row r="1123" spans="1:11" s="1071" customFormat="1" ht="51">
      <c r="A1123" s="279"/>
      <c r="B1123" s="234" t="s">
        <v>1750</v>
      </c>
      <c r="C1123" s="228"/>
      <c r="D1123" s="221"/>
      <c r="E1123" s="100"/>
      <c r="F1123" s="200"/>
      <c r="G1123" s="100"/>
      <c r="H1123" s="100"/>
      <c r="I1123" s="948"/>
      <c r="K1123" s="1070"/>
    </row>
    <row r="1124" spans="1:11" s="1071" customFormat="1">
      <c r="A1124" s="279"/>
      <c r="B1124" s="234" t="s">
        <v>1531</v>
      </c>
      <c r="C1124" s="228"/>
      <c r="D1124" s="221"/>
      <c r="E1124" s="100"/>
      <c r="F1124" s="200"/>
      <c r="G1124" s="100"/>
      <c r="H1124" s="100"/>
      <c r="I1124" s="948"/>
      <c r="K1124" s="1070"/>
    </row>
    <row r="1125" spans="1:11" s="1071" customFormat="1">
      <c r="A1125" s="279"/>
      <c r="B1125" s="1072" t="s">
        <v>1751</v>
      </c>
      <c r="C1125" s="228" t="s">
        <v>7</v>
      </c>
      <c r="D1125" s="200">
        <v>1</v>
      </c>
      <c r="E1125" s="100"/>
      <c r="F1125" s="200">
        <f>D1125*E1125</f>
        <v>0</v>
      </c>
      <c r="G1125" s="100"/>
      <c r="H1125" s="100"/>
      <c r="I1125" s="948"/>
      <c r="K1125" s="1070"/>
    </row>
    <row r="1126" spans="1:11" s="1071" customFormat="1">
      <c r="A1126" s="279"/>
      <c r="B1126" s="234"/>
      <c r="C1126" s="228"/>
      <c r="D1126" s="221"/>
      <c r="E1126" s="100"/>
      <c r="F1126" s="200"/>
      <c r="G1126" s="100"/>
      <c r="H1126" s="100"/>
      <c r="I1126" s="948"/>
      <c r="K1126" s="1070"/>
    </row>
    <row r="1127" spans="1:11" s="1071" customFormat="1" ht="38.25">
      <c r="A1127" s="279" t="s">
        <v>1752</v>
      </c>
      <c r="B1127" s="236" t="s">
        <v>1753</v>
      </c>
      <c r="C1127" s="228"/>
      <c r="D1127" s="221"/>
      <c r="E1127" s="100"/>
      <c r="F1127" s="200"/>
      <c r="G1127" s="100"/>
      <c r="H1127" s="100"/>
      <c r="I1127" s="948"/>
      <c r="K1127" s="1070"/>
    </row>
    <row r="1128" spans="1:11" s="1071" customFormat="1" ht="21" customHeight="1">
      <c r="A1128" s="279"/>
      <c r="B1128" s="234" t="s">
        <v>1715</v>
      </c>
      <c r="C1128" s="228"/>
      <c r="D1128" s="221"/>
      <c r="E1128" s="100"/>
      <c r="F1128" s="200"/>
      <c r="G1128" s="100"/>
      <c r="H1128" s="100"/>
      <c r="I1128" s="948"/>
      <c r="K1128" s="1070"/>
    </row>
    <row r="1129" spans="1:11" s="1071" customFormat="1" ht="25.5">
      <c r="A1129" s="279"/>
      <c r="B1129" s="234" t="s">
        <v>1754</v>
      </c>
      <c r="C1129" s="228"/>
      <c r="D1129" s="221"/>
      <c r="E1129" s="100"/>
      <c r="F1129" s="200"/>
      <c r="G1129" s="100"/>
      <c r="H1129" s="100"/>
      <c r="I1129" s="948"/>
      <c r="K1129" s="1070"/>
    </row>
    <row r="1130" spans="1:11" s="1071" customFormat="1" ht="25.5">
      <c r="A1130" s="279"/>
      <c r="B1130" s="234" t="s">
        <v>1755</v>
      </c>
      <c r="C1130" s="228"/>
      <c r="D1130" s="221"/>
      <c r="E1130" s="100"/>
      <c r="F1130" s="200"/>
      <c r="G1130" s="100"/>
      <c r="H1130" s="100"/>
      <c r="I1130" s="948"/>
      <c r="K1130" s="1070"/>
    </row>
    <row r="1131" spans="1:11" s="1071" customFormat="1">
      <c r="A1131" s="279"/>
      <c r="B1131" s="234" t="s">
        <v>1756</v>
      </c>
      <c r="C1131" s="228"/>
      <c r="D1131" s="221"/>
      <c r="E1131" s="100"/>
      <c r="F1131" s="200"/>
      <c r="G1131" s="100"/>
      <c r="H1131" s="100"/>
      <c r="I1131" s="948"/>
      <c r="K1131" s="1070"/>
    </row>
    <row r="1132" spans="1:11" s="1071" customFormat="1">
      <c r="A1132" s="279"/>
      <c r="B1132" s="234" t="s">
        <v>1530</v>
      </c>
      <c r="C1132" s="228"/>
      <c r="D1132" s="221"/>
      <c r="E1132" s="100"/>
      <c r="F1132" s="200"/>
      <c r="G1132" s="100"/>
      <c r="H1132" s="100"/>
      <c r="I1132" s="948"/>
      <c r="K1132" s="1070"/>
    </row>
    <row r="1133" spans="1:11" s="1071" customFormat="1" ht="38.25">
      <c r="A1133" s="279"/>
      <c r="B1133" s="234" t="s">
        <v>1719</v>
      </c>
      <c r="C1133" s="228"/>
      <c r="D1133" s="221"/>
      <c r="E1133" s="100"/>
      <c r="F1133" s="200"/>
      <c r="G1133" s="100"/>
      <c r="H1133" s="100"/>
      <c r="I1133" s="948"/>
      <c r="K1133" s="1070"/>
    </row>
    <row r="1134" spans="1:11" s="1071" customFormat="1">
      <c r="A1134" s="279"/>
      <c r="B1134" s="234" t="s">
        <v>1720</v>
      </c>
      <c r="C1134" s="228"/>
      <c r="D1134" s="221"/>
      <c r="E1134" s="100"/>
      <c r="F1134" s="200"/>
      <c r="G1134" s="100"/>
      <c r="H1134" s="100"/>
      <c r="I1134" s="948"/>
      <c r="K1134" s="1070"/>
    </row>
    <row r="1135" spans="1:11" s="1071" customFormat="1">
      <c r="A1135" s="279"/>
      <c r="B1135" s="234" t="s">
        <v>1629</v>
      </c>
      <c r="C1135" s="228"/>
      <c r="D1135" s="221"/>
      <c r="E1135" s="100"/>
      <c r="F1135" s="200"/>
      <c r="G1135" s="100"/>
      <c r="H1135" s="100"/>
      <c r="I1135" s="948"/>
      <c r="K1135" s="1070"/>
    </row>
    <row r="1136" spans="1:11" s="1071" customFormat="1">
      <c r="A1136" s="279"/>
      <c r="B1136" s="234" t="s">
        <v>1757</v>
      </c>
      <c r="C1136" s="228"/>
      <c r="D1136" s="221"/>
      <c r="E1136" s="100"/>
      <c r="F1136" s="200"/>
      <c r="G1136" s="100"/>
      <c r="H1136" s="100"/>
      <c r="I1136" s="948"/>
      <c r="K1136" s="1070"/>
    </row>
    <row r="1137" spans="1:11" s="1071" customFormat="1" ht="25.5">
      <c r="A1137" s="279"/>
      <c r="B1137" s="356" t="s">
        <v>1758</v>
      </c>
      <c r="C1137" s="228"/>
      <c r="D1137" s="221"/>
      <c r="E1137" s="100"/>
      <c r="F1137" s="200"/>
      <c r="G1137" s="100"/>
      <c r="H1137" s="100"/>
      <c r="I1137" s="948"/>
      <c r="K1137" s="1070"/>
    </row>
    <row r="1138" spans="1:11" s="1071" customFormat="1">
      <c r="A1138" s="279"/>
      <c r="B1138" s="234" t="s">
        <v>1531</v>
      </c>
      <c r="C1138" s="228"/>
      <c r="D1138" s="221"/>
      <c r="E1138" s="100"/>
      <c r="F1138" s="200"/>
      <c r="G1138" s="100"/>
      <c r="H1138" s="100"/>
      <c r="I1138" s="948"/>
      <c r="K1138" s="1070"/>
    </row>
    <row r="1139" spans="1:11" s="1071" customFormat="1">
      <c r="A1139" s="279"/>
      <c r="B1139" s="1072" t="s">
        <v>1759</v>
      </c>
      <c r="C1139" s="228" t="s">
        <v>7</v>
      </c>
      <c r="D1139" s="200">
        <v>1</v>
      </c>
      <c r="E1139" s="100"/>
      <c r="F1139" s="200">
        <f>D1139*E1139</f>
        <v>0</v>
      </c>
      <c r="G1139" s="100"/>
      <c r="H1139" s="100"/>
      <c r="I1139" s="948"/>
      <c r="K1139" s="1070"/>
    </row>
    <row r="1140" spans="1:11" s="1071" customFormat="1">
      <c r="A1140" s="279"/>
      <c r="B1140" s="234"/>
      <c r="C1140" s="228"/>
      <c r="D1140" s="221"/>
      <c r="E1140" s="100"/>
      <c r="F1140" s="200"/>
      <c r="G1140" s="100"/>
      <c r="H1140" s="100"/>
      <c r="I1140" s="948"/>
      <c r="K1140" s="1070"/>
    </row>
    <row r="1141" spans="1:11" s="1071" customFormat="1" ht="25.5">
      <c r="A1141" s="279" t="s">
        <v>1760</v>
      </c>
      <c r="B1141" s="234" t="s">
        <v>1761</v>
      </c>
      <c r="C1141" s="1082"/>
      <c r="D1141" s="1083"/>
      <c r="E1141" s="100"/>
      <c r="F1141" s="200"/>
      <c r="G1141" s="100"/>
      <c r="H1141" s="100"/>
      <c r="I1141" s="948"/>
      <c r="K1141" s="1070"/>
    </row>
    <row r="1142" spans="1:11" s="1071" customFormat="1" ht="25.5">
      <c r="A1142" s="279"/>
      <c r="B1142" s="234" t="s">
        <v>1762</v>
      </c>
      <c r="C1142" s="1082"/>
      <c r="D1142" s="1083"/>
      <c r="E1142" s="100"/>
      <c r="F1142" s="200"/>
      <c r="G1142" s="100"/>
      <c r="H1142" s="100"/>
      <c r="I1142" s="948"/>
      <c r="K1142" s="1070"/>
    </row>
    <row r="1143" spans="1:11" s="1071" customFormat="1" ht="38.25">
      <c r="A1143" s="279"/>
      <c r="B1143" s="234" t="s">
        <v>1763</v>
      </c>
      <c r="C1143" s="1082"/>
      <c r="D1143" s="1083"/>
      <c r="E1143" s="100"/>
      <c r="F1143" s="200"/>
      <c r="G1143" s="100"/>
      <c r="H1143" s="100"/>
      <c r="I1143" s="948"/>
      <c r="K1143" s="1070"/>
    </row>
    <row r="1144" spans="1:11" s="1071" customFormat="1">
      <c r="A1144" s="279"/>
      <c r="B1144" s="234" t="s">
        <v>1764</v>
      </c>
      <c r="C1144" s="1082"/>
      <c r="D1144" s="1083"/>
      <c r="E1144" s="100"/>
      <c r="F1144" s="200"/>
      <c r="G1144" s="100"/>
      <c r="H1144" s="100"/>
      <c r="I1144" s="948"/>
      <c r="K1144" s="1070"/>
    </row>
    <row r="1145" spans="1:11" s="1071" customFormat="1">
      <c r="A1145" s="279"/>
      <c r="B1145" s="1084" t="s">
        <v>1765</v>
      </c>
      <c r="C1145" s="228"/>
      <c r="D1145" s="221"/>
      <c r="E1145" s="100"/>
      <c r="F1145" s="200"/>
      <c r="G1145" s="100"/>
      <c r="H1145" s="100"/>
      <c r="I1145" s="948"/>
      <c r="K1145" s="1070"/>
    </row>
    <row r="1146" spans="1:11" s="1071" customFormat="1">
      <c r="A1146" s="279"/>
      <c r="B1146" s="1084" t="s">
        <v>1766</v>
      </c>
      <c r="C1146" s="228"/>
      <c r="D1146" s="221"/>
      <c r="E1146" s="100"/>
      <c r="F1146" s="200"/>
      <c r="G1146" s="100"/>
      <c r="H1146" s="100"/>
      <c r="I1146" s="948"/>
      <c r="K1146" s="1070"/>
    </row>
    <row r="1147" spans="1:11" s="1071" customFormat="1">
      <c r="A1147" s="279"/>
      <c r="B1147" s="1084" t="s">
        <v>1767</v>
      </c>
      <c r="C1147" s="228"/>
      <c r="D1147" s="221"/>
      <c r="E1147" s="100"/>
      <c r="F1147" s="200"/>
      <c r="G1147" s="100"/>
      <c r="H1147" s="100"/>
      <c r="I1147" s="948"/>
      <c r="K1147" s="1070"/>
    </row>
    <row r="1148" spans="1:11" s="1071" customFormat="1">
      <c r="A1148" s="279"/>
      <c r="B1148" s="1085" t="s">
        <v>1768</v>
      </c>
      <c r="C1148" s="228"/>
      <c r="D1148" s="221"/>
      <c r="E1148" s="100"/>
      <c r="F1148" s="200"/>
      <c r="G1148" s="100"/>
      <c r="H1148" s="100"/>
      <c r="I1148" s="948"/>
      <c r="K1148" s="1070"/>
    </row>
    <row r="1149" spans="1:11" s="1071" customFormat="1">
      <c r="A1149" s="279"/>
      <c r="B1149" s="1085" t="s">
        <v>1769</v>
      </c>
      <c r="C1149" s="228"/>
      <c r="D1149" s="221"/>
      <c r="E1149" s="100"/>
      <c r="F1149" s="200"/>
      <c r="G1149" s="100"/>
      <c r="H1149" s="100"/>
      <c r="I1149" s="948"/>
      <c r="K1149" s="1070"/>
    </row>
    <row r="1150" spans="1:11" s="1071" customFormat="1">
      <c r="A1150" s="279"/>
      <c r="B1150" s="1084" t="s">
        <v>1770</v>
      </c>
      <c r="C1150" s="228"/>
      <c r="D1150" s="221"/>
      <c r="E1150" s="100"/>
      <c r="F1150" s="200"/>
      <c r="G1150" s="100"/>
      <c r="H1150" s="100"/>
      <c r="I1150" s="948"/>
      <c r="K1150" s="1070"/>
    </row>
    <row r="1151" spans="1:11" s="1071" customFormat="1">
      <c r="A1151" s="279"/>
      <c r="B1151" s="1084" t="s">
        <v>1771</v>
      </c>
      <c r="C1151" s="228"/>
      <c r="D1151" s="221"/>
      <c r="E1151" s="100"/>
      <c r="F1151" s="200"/>
      <c r="G1151" s="100"/>
      <c r="H1151" s="100"/>
      <c r="I1151" s="948"/>
      <c r="K1151" s="1070"/>
    </row>
    <row r="1152" spans="1:11" s="1071" customFormat="1">
      <c r="A1152" s="279"/>
      <c r="B1152" s="1085" t="s">
        <v>1768</v>
      </c>
      <c r="C1152" s="228"/>
      <c r="D1152" s="221"/>
      <c r="E1152" s="100"/>
      <c r="F1152" s="200"/>
      <c r="G1152" s="100"/>
      <c r="H1152" s="100"/>
      <c r="I1152" s="948"/>
      <c r="K1152" s="1070"/>
    </row>
    <row r="1153" spans="1:11" s="1071" customFormat="1">
      <c r="A1153" s="279"/>
      <c r="B1153" s="1085" t="s">
        <v>1769</v>
      </c>
      <c r="C1153" s="228"/>
      <c r="D1153" s="221"/>
      <c r="E1153" s="100"/>
      <c r="F1153" s="200"/>
      <c r="G1153" s="100"/>
      <c r="H1153" s="100"/>
      <c r="I1153" s="948"/>
      <c r="K1153" s="1070"/>
    </row>
    <row r="1154" spans="1:11" s="1071" customFormat="1">
      <c r="A1154" s="279"/>
      <c r="B1154" s="1084" t="s">
        <v>1772</v>
      </c>
      <c r="C1154" s="228"/>
      <c r="D1154" s="221"/>
      <c r="E1154" s="100"/>
      <c r="F1154" s="200"/>
      <c r="G1154" s="100"/>
      <c r="H1154" s="100"/>
      <c r="I1154" s="948"/>
      <c r="K1154" s="1070"/>
    </row>
    <row r="1155" spans="1:11" s="1071" customFormat="1">
      <c r="A1155" s="279"/>
      <c r="B1155" s="1084" t="s">
        <v>1767</v>
      </c>
      <c r="C1155" s="228"/>
      <c r="D1155" s="221"/>
      <c r="E1155" s="100"/>
      <c r="F1155" s="200"/>
      <c r="G1155" s="100"/>
      <c r="H1155" s="100"/>
      <c r="I1155" s="948"/>
      <c r="K1155" s="1070"/>
    </row>
    <row r="1156" spans="1:11" s="1071" customFormat="1">
      <c r="A1156" s="279"/>
      <c r="B1156" s="1086" t="s">
        <v>1773</v>
      </c>
      <c r="C1156" s="228"/>
      <c r="D1156" s="221"/>
      <c r="E1156" s="100"/>
      <c r="F1156" s="200"/>
      <c r="G1156" s="100"/>
      <c r="H1156" s="100"/>
      <c r="I1156" s="948"/>
      <c r="K1156" s="1070"/>
    </row>
    <row r="1157" spans="1:11" s="1071" customFormat="1">
      <c r="A1157" s="279"/>
      <c r="B1157" s="1086" t="s">
        <v>1774</v>
      </c>
      <c r="C1157" s="228"/>
      <c r="D1157" s="221"/>
      <c r="E1157" s="100"/>
      <c r="F1157" s="200"/>
      <c r="G1157" s="100"/>
      <c r="H1157" s="100"/>
      <c r="I1157" s="948"/>
      <c r="K1157" s="1070"/>
    </row>
    <row r="1158" spans="1:11" s="1071" customFormat="1">
      <c r="A1158" s="279"/>
      <c r="B1158" s="1086" t="s">
        <v>1775</v>
      </c>
      <c r="C1158" s="228"/>
      <c r="D1158" s="221"/>
      <c r="E1158" s="100"/>
      <c r="F1158" s="200"/>
      <c r="G1158" s="100"/>
      <c r="H1158" s="100"/>
      <c r="I1158" s="948"/>
      <c r="K1158" s="1070"/>
    </row>
    <row r="1159" spans="1:11" s="1071" customFormat="1" ht="76.5">
      <c r="A1159" s="279"/>
      <c r="B1159" s="1087" t="s">
        <v>1776</v>
      </c>
      <c r="C1159" s="228"/>
      <c r="D1159" s="221"/>
      <c r="E1159" s="100"/>
      <c r="F1159" s="200"/>
      <c r="G1159" s="100"/>
      <c r="H1159" s="100"/>
      <c r="I1159" s="948"/>
      <c r="K1159" s="1070"/>
    </row>
    <row r="1160" spans="1:11" s="1071" customFormat="1">
      <c r="A1160" s="279"/>
      <c r="B1160" s="234" t="s">
        <v>1629</v>
      </c>
      <c r="C1160" s="228"/>
      <c r="D1160" s="221"/>
      <c r="E1160" s="100"/>
      <c r="F1160" s="200"/>
      <c r="G1160" s="100"/>
      <c r="H1160" s="100"/>
      <c r="I1160" s="948"/>
      <c r="K1160" s="1070"/>
    </row>
    <row r="1161" spans="1:11" s="1071" customFormat="1">
      <c r="A1161" s="279"/>
      <c r="B1161" s="234" t="s">
        <v>1757</v>
      </c>
      <c r="C1161" s="228"/>
      <c r="D1161" s="221"/>
      <c r="E1161" s="100"/>
      <c r="F1161" s="200"/>
      <c r="G1161" s="100"/>
      <c r="H1161" s="100"/>
      <c r="I1161" s="948"/>
      <c r="K1161" s="1070"/>
    </row>
    <row r="1162" spans="1:11" s="1071" customFormat="1">
      <c r="A1162" s="279"/>
      <c r="B1162" s="234" t="s">
        <v>1531</v>
      </c>
      <c r="C1162" s="1082"/>
      <c r="D1162" s="1083"/>
      <c r="E1162" s="100"/>
      <c r="F1162" s="200"/>
      <c r="G1162" s="100"/>
      <c r="H1162" s="100"/>
      <c r="I1162" s="948"/>
      <c r="K1162" s="1070"/>
    </row>
    <row r="1163" spans="1:11" s="1071" customFormat="1">
      <c r="A1163" s="279"/>
      <c r="B1163" s="1072" t="s">
        <v>1777</v>
      </c>
      <c r="C1163" s="228" t="s">
        <v>7</v>
      </c>
      <c r="D1163" s="200">
        <v>2</v>
      </c>
      <c r="E1163" s="100"/>
      <c r="F1163" s="200">
        <f>D1163*E1163</f>
        <v>0</v>
      </c>
      <c r="G1163" s="100"/>
      <c r="H1163" s="100"/>
      <c r="I1163" s="948"/>
      <c r="K1163" s="1070"/>
    </row>
    <row r="1164" spans="1:11" s="1071" customFormat="1">
      <c r="A1164" s="279"/>
      <c r="B1164" s="234"/>
      <c r="C1164" s="228"/>
      <c r="D1164" s="221"/>
      <c r="E1164" s="100"/>
      <c r="F1164" s="200"/>
      <c r="G1164" s="100"/>
      <c r="H1164" s="100"/>
      <c r="I1164" s="948"/>
      <c r="K1164" s="1070"/>
    </row>
    <row r="1165" spans="1:11" s="1071" customFormat="1" ht="25.5">
      <c r="A1165" s="279" t="s">
        <v>1778</v>
      </c>
      <c r="B1165" s="234" t="s">
        <v>1779</v>
      </c>
      <c r="C1165" s="1082"/>
      <c r="D1165" s="1083"/>
      <c r="E1165" s="100"/>
      <c r="F1165" s="200"/>
      <c r="G1165" s="100"/>
      <c r="H1165" s="100"/>
      <c r="I1165" s="948"/>
      <c r="K1165" s="1070"/>
    </row>
    <row r="1166" spans="1:11" s="1071" customFormat="1">
      <c r="A1166" s="279"/>
      <c r="B1166" s="234" t="s">
        <v>1780</v>
      </c>
      <c r="C1166" s="1082"/>
      <c r="D1166" s="1083"/>
      <c r="E1166" s="100"/>
      <c r="F1166" s="200"/>
      <c r="G1166" s="100"/>
      <c r="H1166" s="100"/>
      <c r="I1166" s="948"/>
      <c r="K1166" s="1070"/>
    </row>
    <row r="1167" spans="1:11" s="1071" customFormat="1">
      <c r="A1167" s="279"/>
      <c r="B1167" s="234" t="s">
        <v>1781</v>
      </c>
      <c r="C1167" s="1082"/>
      <c r="D1167" s="1083"/>
      <c r="E1167" s="100"/>
      <c r="F1167" s="200"/>
      <c r="G1167" s="100"/>
      <c r="H1167" s="100"/>
      <c r="I1167" s="948"/>
      <c r="K1167" s="1070"/>
    </row>
    <row r="1168" spans="1:11" s="1071" customFormat="1" ht="38.25">
      <c r="A1168" s="279"/>
      <c r="B1168" s="356" t="s">
        <v>1782</v>
      </c>
      <c r="C1168" s="1082"/>
      <c r="D1168" s="1083"/>
      <c r="E1168" s="100"/>
      <c r="F1168" s="200"/>
      <c r="G1168" s="100"/>
      <c r="H1168" s="100"/>
      <c r="I1168" s="948"/>
      <c r="K1168" s="1070"/>
    </row>
    <row r="1169" spans="1:11" s="1071" customFormat="1">
      <c r="A1169" s="279"/>
      <c r="B1169" s="234" t="s">
        <v>1531</v>
      </c>
      <c r="C1169" s="1082"/>
      <c r="D1169" s="1083"/>
      <c r="E1169" s="100"/>
      <c r="F1169" s="200"/>
      <c r="G1169" s="100"/>
      <c r="H1169" s="100"/>
      <c r="I1169" s="948"/>
      <c r="K1169" s="1070"/>
    </row>
    <row r="1170" spans="1:11" s="1071" customFormat="1">
      <c r="A1170" s="279"/>
      <c r="B1170" s="1072" t="s">
        <v>1783</v>
      </c>
      <c r="C1170" s="228" t="s">
        <v>7</v>
      </c>
      <c r="D1170" s="200">
        <v>1</v>
      </c>
      <c r="E1170" s="100"/>
      <c r="F1170" s="200">
        <f>D1170*E1170</f>
        <v>0</v>
      </c>
      <c r="G1170" s="100"/>
      <c r="H1170" s="100"/>
      <c r="I1170" s="948"/>
      <c r="K1170" s="1070"/>
    </row>
    <row r="1171" spans="1:11" s="1071" customFormat="1">
      <c r="A1171" s="279"/>
      <c r="B1171" s="1088"/>
      <c r="C1171" s="1082"/>
      <c r="D1171" s="1083"/>
      <c r="E1171" s="100"/>
      <c r="F1171" s="200"/>
      <c r="G1171" s="100"/>
      <c r="H1171" s="100"/>
      <c r="I1171" s="948"/>
      <c r="K1171" s="1070"/>
    </row>
    <row r="1172" spans="1:11" s="1071" customFormat="1" ht="25.5">
      <c r="A1172" s="279" t="s">
        <v>1784</v>
      </c>
      <c r="B1172" s="236" t="s">
        <v>1785</v>
      </c>
      <c r="C1172" s="228"/>
      <c r="D1172" s="221"/>
      <c r="E1172" s="100"/>
      <c r="F1172" s="200"/>
      <c r="G1172" s="100"/>
      <c r="H1172" s="100"/>
      <c r="I1172" s="948"/>
      <c r="K1172" s="1070"/>
    </row>
    <row r="1173" spans="1:11" s="1071" customFormat="1">
      <c r="A1173" s="279"/>
      <c r="B1173" s="234" t="s">
        <v>1786</v>
      </c>
      <c r="C1173" s="228"/>
      <c r="D1173" s="221"/>
      <c r="E1173" s="100"/>
      <c r="F1173" s="200"/>
      <c r="G1173" s="100"/>
      <c r="H1173" s="100"/>
      <c r="I1173" s="948"/>
      <c r="K1173" s="1070"/>
    </row>
    <row r="1174" spans="1:11" s="1071" customFormat="1">
      <c r="A1174" s="279"/>
      <c r="B1174" s="234" t="s">
        <v>1787</v>
      </c>
      <c r="C1174" s="228"/>
      <c r="D1174" s="221"/>
      <c r="E1174" s="100"/>
      <c r="F1174" s="200"/>
      <c r="G1174" s="100"/>
      <c r="H1174" s="100"/>
      <c r="I1174" s="948"/>
      <c r="K1174" s="1070"/>
    </row>
    <row r="1175" spans="1:11" s="1071" customFormat="1">
      <c r="A1175" s="279"/>
      <c r="B1175" s="1072" t="s">
        <v>1788</v>
      </c>
      <c r="C1175" s="228" t="s">
        <v>7</v>
      </c>
      <c r="D1175" s="200">
        <v>1</v>
      </c>
      <c r="E1175" s="100"/>
      <c r="F1175" s="200">
        <f>D1175*E1175</f>
        <v>0</v>
      </c>
      <c r="G1175" s="100"/>
      <c r="H1175" s="100"/>
      <c r="I1175" s="948"/>
      <c r="K1175" s="1070"/>
    </row>
    <row r="1176" spans="1:11" s="1071" customFormat="1">
      <c r="A1176" s="279"/>
      <c r="B1176" s="234"/>
      <c r="C1176" s="228"/>
      <c r="D1176" s="221"/>
      <c r="E1176" s="100"/>
      <c r="F1176" s="200"/>
      <c r="G1176" s="100"/>
      <c r="H1176" s="100"/>
      <c r="I1176" s="948"/>
      <c r="K1176" s="1070"/>
    </row>
    <row r="1177" spans="1:11" s="1071" customFormat="1" ht="25.5">
      <c r="A1177" s="279" t="s">
        <v>1789</v>
      </c>
      <c r="B1177" s="234" t="s">
        <v>1790</v>
      </c>
      <c r="C1177" s="228"/>
      <c r="D1177" s="221"/>
      <c r="E1177" s="100"/>
      <c r="F1177" s="200"/>
      <c r="G1177" s="100"/>
      <c r="H1177" s="100"/>
      <c r="I1177" s="948"/>
      <c r="K1177" s="1070"/>
    </row>
    <row r="1178" spans="1:11" s="1071" customFormat="1" ht="51">
      <c r="A1178" s="279"/>
      <c r="B1178" s="234" t="s">
        <v>1791</v>
      </c>
      <c r="C1178" s="228"/>
      <c r="D1178" s="221"/>
      <c r="E1178" s="100"/>
      <c r="F1178" s="200"/>
      <c r="G1178" s="100"/>
      <c r="H1178" s="100"/>
      <c r="I1178" s="948"/>
      <c r="K1178" s="1070"/>
    </row>
    <row r="1179" spans="1:11" s="1071" customFormat="1">
      <c r="A1179" s="279"/>
      <c r="B1179" s="961" t="s">
        <v>1705</v>
      </c>
      <c r="C1179" s="228"/>
      <c r="D1179" s="221"/>
      <c r="E1179" s="100"/>
      <c r="F1179" s="200"/>
      <c r="G1179" s="100"/>
      <c r="H1179" s="100"/>
      <c r="I1179" s="948"/>
      <c r="K1179" s="1070"/>
    </row>
    <row r="1180" spans="1:11" s="1071" customFormat="1">
      <c r="A1180" s="279"/>
      <c r="B1180" s="234" t="s">
        <v>1792</v>
      </c>
      <c r="C1180" s="228"/>
      <c r="D1180" s="221"/>
      <c r="E1180" s="100"/>
      <c r="F1180" s="200"/>
      <c r="G1180" s="100"/>
      <c r="H1180" s="100"/>
      <c r="I1180" s="948"/>
      <c r="K1180" s="1070"/>
    </row>
    <row r="1181" spans="1:11" s="1071" customFormat="1">
      <c r="A1181" s="279"/>
      <c r="B1181" s="234" t="s">
        <v>1793</v>
      </c>
      <c r="C1181" s="228"/>
      <c r="D1181" s="221"/>
      <c r="E1181" s="100"/>
      <c r="F1181" s="200"/>
      <c r="G1181" s="100"/>
      <c r="H1181" s="100"/>
      <c r="I1181" s="948"/>
      <c r="K1181" s="1070"/>
    </row>
    <row r="1182" spans="1:11" s="1071" customFormat="1" ht="18" customHeight="1">
      <c r="A1182" s="279"/>
      <c r="B1182" s="234" t="s">
        <v>1794</v>
      </c>
      <c r="C1182" s="228"/>
      <c r="D1182" s="221"/>
      <c r="E1182" s="100"/>
      <c r="F1182" s="200"/>
      <c r="G1182" s="100"/>
      <c r="H1182" s="100"/>
      <c r="I1182" s="948"/>
      <c r="K1182" s="1070"/>
    </row>
    <row r="1183" spans="1:11" s="1071" customFormat="1">
      <c r="A1183" s="279"/>
      <c r="B1183" s="234" t="s">
        <v>1795</v>
      </c>
      <c r="C1183" s="228"/>
      <c r="D1183" s="221"/>
      <c r="E1183" s="100"/>
      <c r="F1183" s="200"/>
      <c r="G1183" s="100"/>
      <c r="H1183" s="100"/>
      <c r="I1183" s="948"/>
      <c r="K1183" s="1070"/>
    </row>
    <row r="1184" spans="1:11" s="1071" customFormat="1">
      <c r="A1184" s="279"/>
      <c r="B1184" s="234" t="s">
        <v>1530</v>
      </c>
      <c r="C1184" s="228"/>
      <c r="D1184" s="221"/>
      <c r="E1184" s="100"/>
      <c r="F1184" s="200"/>
      <c r="G1184" s="100"/>
      <c r="H1184" s="100"/>
      <c r="I1184" s="948"/>
      <c r="K1184" s="1070"/>
    </row>
    <row r="1185" spans="1:11" s="1071" customFormat="1">
      <c r="A1185" s="279"/>
      <c r="B1185" s="234" t="s">
        <v>1796</v>
      </c>
      <c r="C1185" s="228"/>
      <c r="D1185" s="221"/>
      <c r="E1185" s="100"/>
      <c r="F1185" s="200"/>
      <c r="G1185" s="100"/>
      <c r="H1185" s="100"/>
      <c r="I1185" s="948"/>
      <c r="K1185" s="1070"/>
    </row>
    <row r="1186" spans="1:11" s="1071" customFormat="1" ht="25.5">
      <c r="A1186" s="279"/>
      <c r="B1186" s="234" t="s">
        <v>1648</v>
      </c>
      <c r="C1186" s="228"/>
      <c r="D1186" s="221"/>
      <c r="E1186" s="100"/>
      <c r="F1186" s="200"/>
      <c r="G1186" s="100"/>
      <c r="H1186" s="100"/>
      <c r="I1186" s="948"/>
      <c r="K1186" s="1070"/>
    </row>
    <row r="1187" spans="1:11" s="1071" customFormat="1" ht="25.5">
      <c r="A1187" s="279"/>
      <c r="B1187" s="234" t="s">
        <v>1649</v>
      </c>
      <c r="C1187" s="228"/>
      <c r="D1187" s="221"/>
      <c r="E1187" s="100"/>
      <c r="F1187" s="200"/>
      <c r="G1187" s="100"/>
      <c r="H1187" s="100"/>
      <c r="I1187" s="948"/>
      <c r="K1187" s="1070"/>
    </row>
    <row r="1188" spans="1:11" s="1071" customFormat="1">
      <c r="A1188" s="279"/>
      <c r="B1188" s="234" t="s">
        <v>1650</v>
      </c>
      <c r="C1188" s="228"/>
      <c r="D1188" s="221"/>
      <c r="E1188" s="100"/>
      <c r="F1188" s="200"/>
      <c r="G1188" s="100"/>
      <c r="H1188" s="100"/>
      <c r="I1188" s="948"/>
      <c r="K1188" s="1070"/>
    </row>
    <row r="1189" spans="1:11" s="1071" customFormat="1" ht="63.75">
      <c r="A1189" s="279"/>
      <c r="B1189" s="234" t="s">
        <v>1797</v>
      </c>
      <c r="C1189" s="228"/>
      <c r="D1189" s="221"/>
      <c r="E1189" s="100"/>
      <c r="F1189" s="200"/>
      <c r="G1189" s="100"/>
      <c r="H1189" s="100"/>
      <c r="I1189" s="948"/>
      <c r="K1189" s="1070"/>
    </row>
    <row r="1190" spans="1:11" s="1071" customFormat="1">
      <c r="A1190" s="279"/>
      <c r="B1190" s="234" t="s">
        <v>1531</v>
      </c>
      <c r="C1190" s="228"/>
      <c r="D1190" s="221"/>
      <c r="E1190" s="100"/>
      <c r="F1190" s="200"/>
      <c r="G1190" s="100"/>
      <c r="H1190" s="100"/>
      <c r="I1190" s="948"/>
      <c r="K1190" s="1070"/>
    </row>
    <row r="1191" spans="1:11" s="1071" customFormat="1">
      <c r="A1191" s="279"/>
      <c r="B1191" s="1072" t="s">
        <v>1798</v>
      </c>
      <c r="C1191" s="228" t="s">
        <v>7</v>
      </c>
      <c r="D1191" s="200">
        <v>5</v>
      </c>
      <c r="E1191" s="100"/>
      <c r="F1191" s="200">
        <f>D1191*E1191</f>
        <v>0</v>
      </c>
      <c r="G1191" s="100"/>
      <c r="H1191" s="100"/>
      <c r="I1191" s="948"/>
      <c r="K1191" s="1070"/>
    </row>
    <row r="1192" spans="1:11" s="1071" customFormat="1">
      <c r="A1192" s="279"/>
      <c r="B1192" s="234"/>
      <c r="C1192" s="228"/>
      <c r="D1192" s="221"/>
      <c r="E1192" s="100"/>
      <c r="F1192" s="200"/>
      <c r="G1192" s="100"/>
      <c r="H1192" s="100"/>
      <c r="I1192" s="948"/>
      <c r="K1192" s="1070"/>
    </row>
    <row r="1193" spans="1:11" s="1071" customFormat="1" ht="25.5">
      <c r="A1193" s="279" t="s">
        <v>1799</v>
      </c>
      <c r="B1193" s="234" t="s">
        <v>1790</v>
      </c>
      <c r="C1193" s="228"/>
      <c r="D1193" s="221"/>
      <c r="E1193" s="100"/>
      <c r="F1193" s="200"/>
      <c r="G1193" s="100"/>
      <c r="H1193" s="100"/>
      <c r="I1193" s="948"/>
      <c r="K1193" s="1070"/>
    </row>
    <row r="1194" spans="1:11" s="1071" customFormat="1">
      <c r="A1194" s="279"/>
      <c r="B1194" s="234" t="s">
        <v>1800</v>
      </c>
      <c r="C1194" s="228"/>
      <c r="D1194" s="221"/>
      <c r="E1194" s="100"/>
      <c r="F1194" s="200"/>
      <c r="G1194" s="100"/>
      <c r="H1194" s="100"/>
      <c r="I1194" s="948"/>
      <c r="K1194" s="1070"/>
    </row>
    <row r="1195" spans="1:11" s="1071" customFormat="1">
      <c r="A1195" s="279"/>
      <c r="B1195" s="1076" t="s">
        <v>1801</v>
      </c>
      <c r="C1195" s="228"/>
      <c r="D1195" s="221"/>
      <c r="E1195" s="100"/>
      <c r="F1195" s="200"/>
      <c r="G1195" s="100"/>
      <c r="H1195" s="100"/>
      <c r="I1195" s="948"/>
      <c r="K1195" s="1070"/>
    </row>
    <row r="1196" spans="1:11" s="1071" customFormat="1">
      <c r="A1196" s="279"/>
      <c r="B1196" s="356" t="s">
        <v>1647</v>
      </c>
      <c r="C1196" s="228"/>
      <c r="D1196" s="221"/>
      <c r="E1196" s="100"/>
      <c r="F1196" s="200"/>
      <c r="G1196" s="100"/>
      <c r="H1196" s="100"/>
      <c r="I1196" s="948"/>
      <c r="K1196" s="1070"/>
    </row>
    <row r="1197" spans="1:11" s="1071" customFormat="1">
      <c r="A1197" s="279"/>
      <c r="B1197" s="961" t="s">
        <v>1531</v>
      </c>
      <c r="C1197" s="228"/>
      <c r="D1197" s="221"/>
      <c r="E1197" s="100"/>
      <c r="F1197" s="200"/>
      <c r="G1197" s="100"/>
      <c r="H1197" s="100"/>
      <c r="I1197" s="948"/>
      <c r="K1197" s="1070"/>
    </row>
    <row r="1198" spans="1:11" s="1071" customFormat="1">
      <c r="A1198" s="279"/>
      <c r="B1198" s="1072" t="s">
        <v>1802</v>
      </c>
      <c r="C1198" s="228" t="s">
        <v>7</v>
      </c>
      <c r="D1198" s="200">
        <v>1</v>
      </c>
      <c r="E1198" s="100"/>
      <c r="F1198" s="200">
        <f>D1198*E1198</f>
        <v>0</v>
      </c>
      <c r="G1198" s="100"/>
      <c r="H1198" s="100"/>
      <c r="I1198" s="948"/>
      <c r="K1198" s="1070"/>
    </row>
    <row r="1199" spans="1:11" s="1071" customFormat="1">
      <c r="A1199" s="279"/>
      <c r="B1199" s="234"/>
      <c r="C1199" s="228"/>
      <c r="D1199" s="221"/>
      <c r="E1199" s="100"/>
      <c r="F1199" s="200"/>
      <c r="G1199" s="100"/>
      <c r="H1199" s="100"/>
      <c r="I1199" s="948"/>
      <c r="K1199" s="1070"/>
    </row>
    <row r="1200" spans="1:11" s="1071" customFormat="1">
      <c r="A1200" s="279"/>
      <c r="B1200" s="234"/>
      <c r="C1200" s="228"/>
      <c r="D1200" s="221"/>
      <c r="E1200" s="100"/>
      <c r="F1200" s="200"/>
      <c r="G1200" s="100"/>
      <c r="H1200" s="100"/>
      <c r="I1200" s="948"/>
      <c r="K1200" s="1070"/>
    </row>
    <row r="1201" spans="1:11" s="1071" customFormat="1" ht="25.5">
      <c r="A1201" s="279">
        <v>45</v>
      </c>
      <c r="B1201" s="234" t="s">
        <v>1803</v>
      </c>
      <c r="C1201" s="228"/>
      <c r="D1201" s="221"/>
      <c r="E1201" s="100"/>
      <c r="F1201" s="200"/>
      <c r="G1201" s="100"/>
      <c r="H1201" s="100"/>
      <c r="I1201" s="948"/>
      <c r="K1201" s="1070"/>
    </row>
    <row r="1202" spans="1:11" s="1071" customFormat="1" ht="51">
      <c r="A1202" s="279"/>
      <c r="B1202" s="234" t="s">
        <v>1791</v>
      </c>
      <c r="C1202" s="228"/>
      <c r="D1202" s="221"/>
      <c r="E1202" s="100"/>
      <c r="F1202" s="200"/>
      <c r="G1202" s="100"/>
      <c r="H1202" s="100"/>
      <c r="I1202" s="948"/>
      <c r="K1202" s="1070"/>
    </row>
    <row r="1203" spans="1:11" s="1071" customFormat="1">
      <c r="A1203" s="279"/>
      <c r="B1203" s="961" t="s">
        <v>1705</v>
      </c>
      <c r="C1203" s="228"/>
      <c r="D1203" s="221"/>
      <c r="E1203" s="100"/>
      <c r="F1203" s="200"/>
      <c r="G1203" s="100"/>
      <c r="H1203" s="100"/>
      <c r="I1203" s="948"/>
      <c r="K1203" s="1070"/>
    </row>
    <row r="1204" spans="1:11" s="1071" customFormat="1" ht="18" customHeight="1">
      <c r="A1204" s="279"/>
      <c r="B1204" s="234" t="s">
        <v>1706</v>
      </c>
      <c r="C1204" s="228"/>
      <c r="D1204" s="221"/>
      <c r="E1204" s="100"/>
      <c r="F1204" s="200"/>
      <c r="G1204" s="100"/>
      <c r="H1204" s="100"/>
      <c r="I1204" s="948"/>
      <c r="K1204" s="1070"/>
    </row>
    <row r="1205" spans="1:11" s="1071" customFormat="1">
      <c r="A1205" s="279"/>
      <c r="B1205" s="234" t="s">
        <v>1804</v>
      </c>
      <c r="C1205" s="228"/>
      <c r="D1205" s="221"/>
      <c r="E1205" s="100"/>
      <c r="F1205" s="200"/>
      <c r="G1205" s="100"/>
      <c r="H1205" s="100"/>
      <c r="I1205" s="948"/>
      <c r="K1205" s="1070"/>
    </row>
    <row r="1206" spans="1:11" s="1071" customFormat="1">
      <c r="A1206" s="279"/>
      <c r="B1206" s="234" t="s">
        <v>1685</v>
      </c>
      <c r="C1206" s="228"/>
      <c r="D1206" s="221"/>
      <c r="E1206" s="100"/>
      <c r="F1206" s="200"/>
      <c r="G1206" s="100"/>
      <c r="H1206" s="100"/>
      <c r="I1206" s="948"/>
      <c r="K1206" s="1070"/>
    </row>
    <row r="1207" spans="1:11" s="1071" customFormat="1" ht="25.5">
      <c r="A1207" s="279"/>
      <c r="B1207" s="234" t="s">
        <v>1648</v>
      </c>
      <c r="C1207" s="228"/>
      <c r="D1207" s="221"/>
      <c r="E1207" s="100"/>
      <c r="F1207" s="200"/>
      <c r="G1207" s="100"/>
      <c r="H1207" s="100"/>
      <c r="I1207" s="948"/>
      <c r="K1207" s="1070"/>
    </row>
    <row r="1208" spans="1:11" s="1071" customFormat="1" ht="25.5">
      <c r="A1208" s="279"/>
      <c r="B1208" s="234" t="s">
        <v>1649</v>
      </c>
      <c r="C1208" s="228"/>
      <c r="D1208" s="221"/>
      <c r="E1208" s="100"/>
      <c r="F1208" s="200"/>
      <c r="G1208" s="100"/>
      <c r="H1208" s="100"/>
      <c r="I1208" s="948"/>
      <c r="K1208" s="1070"/>
    </row>
    <row r="1209" spans="1:11" s="1071" customFormat="1">
      <c r="A1209" s="279"/>
      <c r="B1209" s="234" t="s">
        <v>1650</v>
      </c>
      <c r="C1209" s="228"/>
      <c r="D1209" s="221"/>
      <c r="E1209" s="100"/>
      <c r="F1209" s="200"/>
      <c r="G1209" s="100"/>
      <c r="H1209" s="100"/>
      <c r="I1209" s="948"/>
      <c r="K1209" s="1070"/>
    </row>
    <row r="1210" spans="1:11" s="1071" customFormat="1" ht="63.75">
      <c r="A1210" s="279"/>
      <c r="B1210" s="234" t="s">
        <v>1797</v>
      </c>
      <c r="C1210" s="228"/>
      <c r="D1210" s="221"/>
      <c r="E1210" s="100"/>
      <c r="F1210" s="200"/>
      <c r="G1210" s="100"/>
      <c r="H1210" s="100"/>
      <c r="I1210" s="948"/>
      <c r="K1210" s="1070"/>
    </row>
    <row r="1211" spans="1:11" s="1071" customFormat="1">
      <c r="A1211" s="279"/>
      <c r="B1211" s="234" t="s">
        <v>1531</v>
      </c>
      <c r="C1211" s="228"/>
      <c r="D1211" s="221"/>
      <c r="E1211" s="100"/>
      <c r="F1211" s="200"/>
      <c r="G1211" s="100"/>
      <c r="H1211" s="100"/>
      <c r="I1211" s="948"/>
      <c r="K1211" s="1070"/>
    </row>
    <row r="1212" spans="1:11" s="1071" customFormat="1">
      <c r="A1212" s="279"/>
      <c r="B1212" s="1072" t="s">
        <v>1805</v>
      </c>
      <c r="C1212" s="228" t="s">
        <v>7</v>
      </c>
      <c r="D1212" s="200">
        <v>1</v>
      </c>
      <c r="E1212" s="100"/>
      <c r="F1212" s="200">
        <f>D1212*E1212</f>
        <v>0</v>
      </c>
      <c r="G1212" s="100"/>
      <c r="H1212" s="100"/>
      <c r="I1212" s="948"/>
      <c r="K1212" s="1070"/>
    </row>
    <row r="1213" spans="1:11" s="1071" customFormat="1">
      <c r="A1213" s="279"/>
      <c r="B1213" s="234"/>
      <c r="C1213" s="228"/>
      <c r="D1213" s="221"/>
      <c r="E1213" s="100"/>
      <c r="F1213" s="200"/>
      <c r="G1213" s="100"/>
      <c r="H1213" s="100"/>
      <c r="I1213" s="948"/>
      <c r="K1213" s="1070"/>
    </row>
    <row r="1214" spans="1:11" s="1071" customFormat="1">
      <c r="A1214" s="279"/>
      <c r="B1214" s="234"/>
      <c r="C1214" s="228"/>
      <c r="D1214" s="221"/>
      <c r="E1214" s="100"/>
      <c r="F1214" s="200"/>
      <c r="G1214" s="100"/>
      <c r="H1214" s="100"/>
      <c r="I1214" s="948"/>
      <c r="K1214" s="1070"/>
    </row>
    <row r="1215" spans="1:11" s="1071" customFormat="1" ht="25.5">
      <c r="A1215" s="279">
        <v>46</v>
      </c>
      <c r="B1215" s="234" t="s">
        <v>1806</v>
      </c>
      <c r="C1215" s="228"/>
      <c r="D1215" s="221"/>
      <c r="E1215" s="100"/>
      <c r="F1215" s="200"/>
      <c r="G1215" s="100"/>
      <c r="H1215" s="100"/>
      <c r="I1215" s="948"/>
      <c r="K1215" s="1070"/>
    </row>
    <row r="1216" spans="1:11" s="1071" customFormat="1" ht="15" customHeight="1">
      <c r="A1216" s="279"/>
      <c r="B1216" s="234" t="s">
        <v>1807</v>
      </c>
      <c r="C1216" s="228"/>
      <c r="D1216" s="221"/>
      <c r="E1216" s="100"/>
      <c r="F1216" s="200"/>
      <c r="G1216" s="100"/>
      <c r="H1216" s="100"/>
      <c r="I1216" s="948"/>
      <c r="K1216" s="1070"/>
    </row>
    <row r="1217" spans="1:11" s="1071" customFormat="1">
      <c r="A1217" s="279"/>
      <c r="B1217" s="234" t="s">
        <v>1808</v>
      </c>
      <c r="C1217" s="228"/>
      <c r="D1217" s="221"/>
      <c r="E1217" s="100"/>
      <c r="F1217" s="200"/>
      <c r="G1217" s="100"/>
      <c r="H1217" s="100"/>
      <c r="I1217" s="948"/>
      <c r="K1217" s="1070"/>
    </row>
    <row r="1218" spans="1:11" s="1071" customFormat="1">
      <c r="A1218" s="279"/>
      <c r="B1218" s="234" t="s">
        <v>1531</v>
      </c>
      <c r="C1218" s="228"/>
      <c r="D1218" s="221"/>
      <c r="E1218" s="100"/>
      <c r="F1218" s="200"/>
      <c r="G1218" s="100"/>
      <c r="H1218" s="100"/>
      <c r="I1218" s="948"/>
      <c r="K1218" s="1070"/>
    </row>
    <row r="1219" spans="1:11" s="1071" customFormat="1">
      <c r="A1219" s="279"/>
      <c r="B1219" s="1072" t="s">
        <v>1809</v>
      </c>
      <c r="C1219" s="228" t="s">
        <v>7</v>
      </c>
      <c r="D1219" s="200">
        <v>2</v>
      </c>
      <c r="E1219" s="100"/>
      <c r="F1219" s="200">
        <f>D1219*E1219</f>
        <v>0</v>
      </c>
      <c r="G1219" s="100"/>
      <c r="H1219" s="100"/>
      <c r="I1219" s="948"/>
      <c r="K1219" s="1070"/>
    </row>
    <row r="1220" spans="1:11" s="1071" customFormat="1">
      <c r="A1220" s="279"/>
      <c r="B1220" s="234"/>
      <c r="C1220" s="228"/>
      <c r="D1220" s="221"/>
      <c r="E1220" s="100"/>
      <c r="F1220" s="200"/>
      <c r="G1220" s="100"/>
      <c r="H1220" s="100"/>
      <c r="I1220" s="948"/>
      <c r="K1220" s="1070"/>
    </row>
    <row r="1221" spans="1:11" s="1071" customFormat="1" ht="25.5">
      <c r="A1221" s="279" t="s">
        <v>1810</v>
      </c>
      <c r="B1221" s="234" t="s">
        <v>1811</v>
      </c>
      <c r="C1221" s="1082"/>
      <c r="D1221" s="1083"/>
      <c r="E1221" s="100"/>
      <c r="F1221" s="200"/>
      <c r="G1221" s="100"/>
      <c r="H1221" s="100"/>
      <c r="I1221" s="948"/>
      <c r="K1221" s="1070"/>
    </row>
    <row r="1222" spans="1:11" s="1071" customFormat="1">
      <c r="A1222" s="279"/>
      <c r="B1222" s="234" t="s">
        <v>1780</v>
      </c>
      <c r="C1222" s="1082"/>
      <c r="D1222" s="1083"/>
      <c r="E1222" s="100"/>
      <c r="F1222" s="200"/>
      <c r="G1222" s="100"/>
      <c r="H1222" s="100"/>
      <c r="I1222" s="948"/>
      <c r="K1222" s="1070"/>
    </row>
    <row r="1223" spans="1:11" s="1071" customFormat="1">
      <c r="A1223" s="279"/>
      <c r="B1223" s="356" t="s">
        <v>1812</v>
      </c>
      <c r="C1223" s="1082"/>
      <c r="D1223" s="1083"/>
      <c r="E1223" s="100"/>
      <c r="F1223" s="200"/>
      <c r="G1223" s="100"/>
      <c r="H1223" s="100"/>
      <c r="I1223" s="948"/>
      <c r="K1223" s="1070"/>
    </row>
    <row r="1224" spans="1:11" s="1071" customFormat="1" ht="38.25">
      <c r="A1224" s="279"/>
      <c r="B1224" s="1089" t="s">
        <v>1813</v>
      </c>
      <c r="C1224" s="1082"/>
      <c r="D1224" s="1083"/>
      <c r="E1224" s="100"/>
      <c r="F1224" s="200"/>
      <c r="G1224" s="100"/>
      <c r="H1224" s="100"/>
      <c r="I1224" s="948"/>
      <c r="K1224" s="1070"/>
    </row>
    <row r="1225" spans="1:11" s="1071" customFormat="1" ht="38.25">
      <c r="A1225" s="279"/>
      <c r="B1225" s="356" t="s">
        <v>1814</v>
      </c>
      <c r="C1225" s="1082"/>
      <c r="D1225" s="1083"/>
      <c r="E1225" s="100"/>
      <c r="F1225" s="200"/>
      <c r="G1225" s="100"/>
      <c r="H1225" s="100"/>
      <c r="I1225" s="948"/>
      <c r="K1225" s="1070"/>
    </row>
    <row r="1226" spans="1:11" s="1071" customFormat="1">
      <c r="A1226" s="279"/>
      <c r="B1226" s="961" t="s">
        <v>1531</v>
      </c>
      <c r="C1226" s="1082"/>
      <c r="D1226" s="1083"/>
      <c r="E1226" s="100"/>
      <c r="F1226" s="200"/>
      <c r="G1226" s="100"/>
      <c r="H1226" s="100"/>
      <c r="I1226" s="948"/>
      <c r="K1226" s="1070"/>
    </row>
    <row r="1227" spans="1:11" s="1071" customFormat="1">
      <c r="A1227" s="279"/>
      <c r="B1227" s="1072" t="s">
        <v>1815</v>
      </c>
      <c r="C1227" s="228" t="s">
        <v>7</v>
      </c>
      <c r="D1227" s="200">
        <v>1</v>
      </c>
      <c r="E1227" s="100"/>
      <c r="F1227" s="200">
        <f>D1227*E1227</f>
        <v>0</v>
      </c>
      <c r="G1227" s="100"/>
      <c r="H1227" s="100"/>
      <c r="I1227" s="948"/>
      <c r="K1227" s="1070"/>
    </row>
    <row r="1228" spans="1:11" s="1071" customFormat="1">
      <c r="A1228" s="279"/>
      <c r="B1228" s="356"/>
      <c r="C1228" s="228"/>
      <c r="D1228" s="221"/>
      <c r="E1228" s="100"/>
      <c r="F1228" s="200"/>
      <c r="G1228" s="100"/>
      <c r="H1228" s="100"/>
      <c r="I1228" s="948"/>
      <c r="K1228" s="1070"/>
    </row>
    <row r="1229" spans="1:11" s="1071" customFormat="1" ht="38.25">
      <c r="A1229" s="279">
        <v>48</v>
      </c>
      <c r="B1229" s="356" t="s">
        <v>1816</v>
      </c>
      <c r="C1229" s="228"/>
      <c r="D1229" s="221"/>
      <c r="E1229" s="100"/>
      <c r="F1229" s="200"/>
      <c r="G1229" s="100"/>
      <c r="H1229" s="100"/>
      <c r="I1229" s="948"/>
      <c r="K1229" s="1070"/>
    </row>
    <row r="1230" spans="1:11" s="1071" customFormat="1" ht="25.5">
      <c r="A1230" s="279"/>
      <c r="B1230" s="356" t="s">
        <v>1817</v>
      </c>
      <c r="C1230" s="228"/>
      <c r="D1230" s="221"/>
      <c r="E1230" s="100"/>
      <c r="F1230" s="200"/>
      <c r="G1230" s="100"/>
      <c r="H1230" s="100"/>
      <c r="I1230" s="948"/>
      <c r="K1230" s="1070"/>
    </row>
    <row r="1231" spans="1:11" s="1071" customFormat="1">
      <c r="A1231" s="279"/>
      <c r="B1231" s="356" t="s">
        <v>1818</v>
      </c>
      <c r="C1231" s="228"/>
      <c r="D1231" s="221"/>
      <c r="E1231" s="100"/>
      <c r="F1231" s="200"/>
      <c r="G1231" s="100"/>
      <c r="H1231" s="100"/>
      <c r="I1231" s="948"/>
      <c r="K1231" s="1070"/>
    </row>
    <row r="1232" spans="1:11" s="1071" customFormat="1" ht="25.5">
      <c r="A1232" s="279"/>
      <c r="B1232" s="356" t="s">
        <v>1819</v>
      </c>
      <c r="C1232" s="228"/>
      <c r="D1232" s="221"/>
      <c r="E1232" s="100"/>
      <c r="F1232" s="200"/>
      <c r="G1232" s="100"/>
      <c r="H1232" s="100"/>
      <c r="I1232" s="948"/>
      <c r="K1232" s="1070"/>
    </row>
    <row r="1233" spans="1:11" s="1071" customFormat="1">
      <c r="A1233" s="279"/>
      <c r="B1233" s="356" t="s">
        <v>1820</v>
      </c>
      <c r="C1233" s="228"/>
      <c r="D1233" s="221"/>
      <c r="E1233" s="100"/>
      <c r="F1233" s="200"/>
      <c r="G1233" s="100"/>
      <c r="H1233" s="100"/>
      <c r="I1233" s="948"/>
      <c r="K1233" s="1070"/>
    </row>
    <row r="1234" spans="1:11" s="1071" customFormat="1">
      <c r="A1234" s="279"/>
      <c r="B1234" s="356" t="s">
        <v>1530</v>
      </c>
      <c r="C1234" s="228"/>
      <c r="D1234" s="221"/>
      <c r="E1234" s="100"/>
      <c r="F1234" s="200"/>
      <c r="G1234" s="100"/>
      <c r="H1234" s="100"/>
      <c r="I1234" s="948"/>
      <c r="K1234" s="1070"/>
    </row>
    <row r="1235" spans="1:11" s="1071" customFormat="1" ht="25.5">
      <c r="A1235" s="279"/>
      <c r="B1235" s="356" t="s">
        <v>1821</v>
      </c>
      <c r="C1235" s="228"/>
      <c r="D1235" s="221"/>
      <c r="E1235" s="100"/>
      <c r="F1235" s="200"/>
      <c r="G1235" s="100"/>
      <c r="H1235" s="100"/>
      <c r="I1235" s="948"/>
      <c r="K1235" s="1070"/>
    </row>
    <row r="1236" spans="1:11" s="1071" customFormat="1" ht="51">
      <c r="A1236" s="279"/>
      <c r="B1236" s="1089" t="s">
        <v>1822</v>
      </c>
      <c r="C1236" s="228"/>
      <c r="D1236" s="221"/>
      <c r="E1236" s="100"/>
      <c r="F1236" s="200"/>
      <c r="G1236" s="100"/>
      <c r="H1236" s="100"/>
      <c r="I1236" s="948"/>
      <c r="K1236" s="1070"/>
    </row>
    <row r="1237" spans="1:11" s="1071" customFormat="1" ht="51">
      <c r="A1237" s="279"/>
      <c r="B1237" s="1089" t="s">
        <v>1823</v>
      </c>
      <c r="C1237" s="228"/>
      <c r="D1237" s="221"/>
      <c r="E1237" s="100"/>
      <c r="F1237" s="200"/>
      <c r="G1237" s="100"/>
      <c r="H1237" s="100"/>
      <c r="I1237" s="948"/>
      <c r="K1237" s="1070"/>
    </row>
    <row r="1238" spans="1:11" s="1071" customFormat="1" ht="25.5">
      <c r="A1238" s="279"/>
      <c r="B1238" s="1089" t="s">
        <v>1824</v>
      </c>
      <c r="C1238" s="228"/>
      <c r="D1238" s="221"/>
      <c r="E1238" s="100"/>
      <c r="F1238" s="200"/>
      <c r="G1238" s="100"/>
      <c r="H1238" s="100"/>
      <c r="I1238" s="948"/>
      <c r="K1238" s="1070"/>
    </row>
    <row r="1239" spans="1:11" s="1071" customFormat="1" ht="25.5">
      <c r="A1239" s="279"/>
      <c r="B1239" s="1089" t="s">
        <v>1825</v>
      </c>
      <c r="C1239" s="228"/>
      <c r="D1239" s="221"/>
      <c r="E1239" s="100"/>
      <c r="F1239" s="200"/>
      <c r="G1239" s="100"/>
      <c r="H1239" s="100"/>
      <c r="I1239" s="948"/>
      <c r="K1239" s="1070"/>
    </row>
    <row r="1240" spans="1:11" s="1071" customFormat="1" ht="63.75">
      <c r="A1240" s="279"/>
      <c r="B1240" s="1089" t="s">
        <v>1826</v>
      </c>
      <c r="C1240" s="228"/>
      <c r="D1240" s="221"/>
      <c r="E1240" s="100"/>
      <c r="F1240" s="200"/>
      <c r="G1240" s="100"/>
      <c r="H1240" s="100"/>
      <c r="I1240" s="948"/>
      <c r="K1240" s="1070"/>
    </row>
    <row r="1241" spans="1:11" s="1071" customFormat="1" ht="25.5">
      <c r="A1241" s="279"/>
      <c r="B1241" s="1089" t="s">
        <v>1827</v>
      </c>
      <c r="C1241" s="228"/>
      <c r="D1241" s="221"/>
      <c r="E1241" s="100"/>
      <c r="F1241" s="200"/>
      <c r="G1241" s="100"/>
      <c r="H1241" s="100"/>
      <c r="I1241" s="948"/>
      <c r="K1241" s="1070"/>
    </row>
    <row r="1242" spans="1:11" s="1071" customFormat="1" ht="63.75">
      <c r="A1242" s="279"/>
      <c r="B1242" s="1075" t="s">
        <v>1546</v>
      </c>
      <c r="C1242" s="228"/>
      <c r="D1242" s="221"/>
      <c r="E1242" s="100"/>
      <c r="F1242" s="200"/>
      <c r="G1242" s="100"/>
      <c r="H1242" s="100"/>
      <c r="I1242" s="948"/>
      <c r="K1242" s="1070"/>
    </row>
    <row r="1243" spans="1:11" s="1071" customFormat="1" ht="25.5">
      <c r="A1243" s="279"/>
      <c r="B1243" s="1077" t="s">
        <v>1537</v>
      </c>
      <c r="C1243" s="228"/>
      <c r="D1243" s="221"/>
      <c r="E1243" s="100"/>
      <c r="F1243" s="200"/>
      <c r="G1243" s="100"/>
      <c r="H1243" s="100"/>
      <c r="I1243" s="948"/>
      <c r="K1243" s="1070"/>
    </row>
    <row r="1244" spans="1:11" s="1071" customFormat="1" ht="38.25">
      <c r="A1244" s="279"/>
      <c r="B1244" s="1087" t="s">
        <v>1828</v>
      </c>
      <c r="C1244" s="228"/>
      <c r="D1244" s="221"/>
      <c r="E1244" s="100"/>
      <c r="F1244" s="200"/>
      <c r="G1244" s="100"/>
      <c r="H1244" s="100"/>
      <c r="I1244" s="948"/>
      <c r="K1244" s="1070"/>
    </row>
    <row r="1245" spans="1:11" s="1071" customFormat="1" ht="38.25">
      <c r="A1245" s="279"/>
      <c r="B1245" s="1087" t="s">
        <v>1829</v>
      </c>
      <c r="C1245" s="228"/>
      <c r="D1245" s="221"/>
      <c r="E1245" s="100"/>
      <c r="F1245" s="200"/>
      <c r="G1245" s="100"/>
      <c r="H1245" s="100"/>
      <c r="I1245" s="948"/>
      <c r="K1245" s="1070"/>
    </row>
    <row r="1246" spans="1:11" s="1071" customFormat="1">
      <c r="A1246" s="279"/>
      <c r="B1246" s="234" t="s">
        <v>1629</v>
      </c>
      <c r="C1246" s="228"/>
      <c r="D1246" s="221"/>
      <c r="E1246" s="100"/>
      <c r="F1246" s="200"/>
      <c r="G1246" s="100"/>
      <c r="H1246" s="100"/>
      <c r="I1246" s="948"/>
      <c r="K1246" s="1070"/>
    </row>
    <row r="1247" spans="1:11" s="1071" customFormat="1">
      <c r="A1247" s="279"/>
      <c r="B1247" s="1087" t="s">
        <v>1830</v>
      </c>
      <c r="C1247" s="228"/>
      <c r="D1247" s="221"/>
      <c r="E1247" s="100"/>
      <c r="F1247" s="200"/>
      <c r="G1247" s="100"/>
      <c r="H1247" s="100"/>
      <c r="I1247" s="948"/>
      <c r="K1247" s="1070"/>
    </row>
    <row r="1248" spans="1:11" s="1071" customFormat="1">
      <c r="A1248" s="279"/>
      <c r="B1248" s="1073" t="s">
        <v>1831</v>
      </c>
      <c r="C1248" s="228"/>
      <c r="D1248" s="221"/>
      <c r="E1248" s="100"/>
      <c r="F1248" s="200"/>
      <c r="G1248" s="100"/>
      <c r="H1248" s="100"/>
      <c r="I1248" s="948"/>
      <c r="K1248" s="1070"/>
    </row>
    <row r="1249" spans="1:15" s="1071" customFormat="1">
      <c r="A1249" s="279"/>
      <c r="B1249" s="1073" t="s">
        <v>1832</v>
      </c>
      <c r="C1249" s="228"/>
      <c r="D1249" s="221"/>
      <c r="E1249" s="100"/>
      <c r="F1249" s="200"/>
      <c r="G1249" s="100"/>
      <c r="H1249" s="100"/>
      <c r="I1249" s="948"/>
      <c r="K1249" s="1070"/>
    </row>
    <row r="1250" spans="1:15" s="1071" customFormat="1">
      <c r="A1250" s="279"/>
      <c r="B1250" s="1073" t="s">
        <v>1766</v>
      </c>
      <c r="C1250" s="228"/>
      <c r="D1250" s="221"/>
      <c r="E1250" s="100"/>
      <c r="F1250" s="200"/>
      <c r="G1250" s="100"/>
      <c r="H1250" s="100"/>
      <c r="I1250" s="948"/>
      <c r="K1250" s="1070"/>
    </row>
    <row r="1251" spans="1:15" s="1071" customFormat="1">
      <c r="A1251" s="279"/>
      <c r="B1251" s="1073" t="s">
        <v>1833</v>
      </c>
      <c r="C1251" s="228"/>
      <c r="D1251" s="221"/>
      <c r="E1251" s="100"/>
      <c r="F1251" s="200"/>
      <c r="G1251" s="100"/>
      <c r="H1251" s="100"/>
      <c r="I1251" s="948"/>
      <c r="K1251" s="1070"/>
    </row>
    <row r="1252" spans="1:15" s="1071" customFormat="1">
      <c r="A1252" s="279"/>
      <c r="B1252" s="1087" t="s">
        <v>1834</v>
      </c>
      <c r="C1252" s="228"/>
      <c r="D1252" s="221"/>
      <c r="E1252" s="100"/>
      <c r="F1252" s="200"/>
      <c r="G1252" s="100"/>
      <c r="H1252" s="100"/>
      <c r="I1252" s="948"/>
      <c r="K1252" s="1070"/>
    </row>
    <row r="1253" spans="1:15" s="1071" customFormat="1">
      <c r="A1253" s="279"/>
      <c r="B1253" s="1087" t="s">
        <v>1835</v>
      </c>
      <c r="C1253" s="228"/>
      <c r="D1253" s="221"/>
      <c r="E1253" s="100"/>
      <c r="F1253" s="200"/>
      <c r="G1253" s="100"/>
      <c r="H1253" s="100"/>
      <c r="I1253" s="948"/>
      <c r="K1253" s="1070"/>
    </row>
    <row r="1254" spans="1:15" s="1071" customFormat="1">
      <c r="A1254" s="279"/>
      <c r="B1254" s="1087" t="s">
        <v>1833</v>
      </c>
      <c r="C1254" s="228"/>
      <c r="D1254" s="221"/>
      <c r="E1254" s="100"/>
      <c r="F1254" s="200"/>
      <c r="G1254" s="100"/>
      <c r="H1254" s="100"/>
      <c r="I1254" s="948"/>
      <c r="K1254" s="1070"/>
      <c r="O1254" s="1071" t="s">
        <v>18</v>
      </c>
    </row>
    <row r="1255" spans="1:15" s="1071" customFormat="1" ht="38.25">
      <c r="A1255" s="279"/>
      <c r="B1255" s="1087" t="s">
        <v>1836</v>
      </c>
      <c r="C1255" s="228"/>
      <c r="D1255" s="221"/>
      <c r="E1255" s="100"/>
      <c r="F1255" s="200"/>
      <c r="G1255" s="100"/>
      <c r="H1255" s="100"/>
      <c r="I1255" s="948"/>
      <c r="K1255" s="1070"/>
    </row>
    <row r="1256" spans="1:15" s="1071" customFormat="1" ht="38.25">
      <c r="A1256" s="279"/>
      <c r="B1256" s="1087" t="s">
        <v>1837</v>
      </c>
      <c r="C1256" s="228"/>
      <c r="D1256" s="221"/>
      <c r="E1256" s="100"/>
      <c r="F1256" s="200"/>
      <c r="G1256" s="100"/>
      <c r="H1256" s="100"/>
      <c r="I1256" s="948"/>
      <c r="K1256" s="1070"/>
    </row>
    <row r="1257" spans="1:15" s="1071" customFormat="1" ht="25.5">
      <c r="A1257" s="279"/>
      <c r="B1257" s="1073" t="s">
        <v>1838</v>
      </c>
      <c r="C1257" s="228"/>
      <c r="D1257" s="221"/>
      <c r="E1257" s="100"/>
      <c r="F1257" s="200"/>
      <c r="G1257" s="100"/>
      <c r="H1257" s="100"/>
      <c r="I1257" s="948"/>
      <c r="K1257" s="1070"/>
    </row>
    <row r="1258" spans="1:15" s="1071" customFormat="1" ht="26.25" customHeight="1">
      <c r="A1258" s="279"/>
      <c r="B1258" s="439" t="s">
        <v>1839</v>
      </c>
      <c r="C1258" s="228"/>
      <c r="D1258" s="221"/>
      <c r="E1258" s="100"/>
      <c r="F1258" s="200"/>
      <c r="G1258" s="100"/>
      <c r="H1258" s="100"/>
      <c r="I1258" s="948"/>
      <c r="K1258" s="1070"/>
    </row>
    <row r="1259" spans="1:15" s="1071" customFormat="1">
      <c r="A1259" s="279"/>
      <c r="B1259" s="356" t="s">
        <v>1531</v>
      </c>
      <c r="C1259" s="228"/>
      <c r="D1259" s="221"/>
      <c r="E1259" s="100"/>
      <c r="F1259" s="200"/>
      <c r="G1259" s="100"/>
      <c r="H1259" s="100"/>
      <c r="I1259" s="948"/>
      <c r="K1259" s="1070"/>
    </row>
    <row r="1260" spans="1:15" s="1071" customFormat="1">
      <c r="A1260" s="279"/>
      <c r="B1260" s="1072" t="s">
        <v>1840</v>
      </c>
      <c r="C1260" s="228" t="s">
        <v>7</v>
      </c>
      <c r="D1260" s="200">
        <v>1</v>
      </c>
      <c r="E1260" s="100"/>
      <c r="F1260" s="200">
        <f>D1260*E1260</f>
        <v>0</v>
      </c>
      <c r="G1260" s="100"/>
      <c r="H1260" s="100"/>
      <c r="I1260" s="948"/>
      <c r="K1260" s="1070"/>
    </row>
    <row r="1261" spans="1:15" s="1071" customFormat="1">
      <c r="A1261" s="279"/>
      <c r="B1261" s="1090"/>
      <c r="C1261" s="228"/>
      <c r="D1261" s="221"/>
      <c r="E1261" s="100"/>
      <c r="F1261" s="200"/>
      <c r="G1261" s="100"/>
      <c r="H1261" s="100"/>
      <c r="I1261" s="948"/>
      <c r="K1261" s="1070"/>
    </row>
    <row r="1262" spans="1:15" s="1071" customFormat="1">
      <c r="A1262" s="279"/>
      <c r="B1262" s="1090"/>
      <c r="C1262" s="228"/>
      <c r="D1262" s="221"/>
      <c r="E1262" s="100"/>
      <c r="F1262" s="200"/>
      <c r="G1262" s="100"/>
      <c r="H1262" s="100"/>
      <c r="I1262" s="948"/>
      <c r="K1262" s="1070"/>
    </row>
    <row r="1263" spans="1:15" s="1071" customFormat="1" ht="25.5">
      <c r="A1263" s="279">
        <v>49</v>
      </c>
      <c r="B1263" s="356" t="s">
        <v>1841</v>
      </c>
      <c r="C1263" s="228"/>
      <c r="D1263" s="221"/>
      <c r="E1263" s="100"/>
      <c r="F1263" s="200"/>
      <c r="G1263" s="100"/>
      <c r="H1263" s="100"/>
      <c r="I1263" s="948"/>
      <c r="K1263" s="1070"/>
    </row>
    <row r="1264" spans="1:15" s="1071" customFormat="1" ht="25.5">
      <c r="A1264" s="279"/>
      <c r="B1264" s="1089" t="s">
        <v>1842</v>
      </c>
      <c r="C1264" s="228"/>
      <c r="D1264" s="221"/>
      <c r="E1264" s="100"/>
      <c r="F1264" s="200"/>
      <c r="G1264" s="100"/>
      <c r="H1264" s="100"/>
      <c r="I1264" s="948"/>
      <c r="K1264" s="1070"/>
    </row>
    <row r="1265" spans="1:11" s="1071" customFormat="1" ht="38.25">
      <c r="A1265" s="279"/>
      <c r="B1265" s="234" t="s">
        <v>1843</v>
      </c>
      <c r="C1265" s="228"/>
      <c r="D1265" s="221"/>
      <c r="E1265" s="100"/>
      <c r="F1265" s="200"/>
      <c r="G1265" s="100"/>
      <c r="H1265" s="100"/>
      <c r="I1265" s="948"/>
      <c r="K1265" s="1070"/>
    </row>
    <row r="1266" spans="1:11" s="1071" customFormat="1" ht="38.25">
      <c r="A1266" s="279"/>
      <c r="B1266" s="1089" t="s">
        <v>1844</v>
      </c>
      <c r="C1266" s="228"/>
      <c r="D1266" s="221"/>
      <c r="E1266" s="100"/>
      <c r="F1266" s="200"/>
      <c r="G1266" s="100"/>
      <c r="H1266" s="100"/>
      <c r="I1266" s="948"/>
      <c r="K1266" s="1070"/>
    </row>
    <row r="1267" spans="1:11" s="1071" customFormat="1" ht="25.5">
      <c r="A1267" s="279"/>
      <c r="B1267" s="1089" t="s">
        <v>1845</v>
      </c>
      <c r="C1267" s="228"/>
      <c r="D1267" s="221"/>
      <c r="E1267" s="100"/>
      <c r="F1267" s="200"/>
      <c r="G1267" s="100"/>
      <c r="H1267" s="100"/>
      <c r="I1267" s="948"/>
      <c r="K1267" s="1070"/>
    </row>
    <row r="1268" spans="1:11" s="1071" customFormat="1">
      <c r="A1268" s="279"/>
      <c r="B1268" s="356" t="s">
        <v>1530</v>
      </c>
      <c r="C1268" s="228"/>
      <c r="D1268" s="221"/>
      <c r="E1268" s="100"/>
      <c r="F1268" s="200"/>
      <c r="G1268" s="100"/>
      <c r="H1268" s="100"/>
      <c r="I1268" s="948"/>
      <c r="K1268" s="1070"/>
    </row>
    <row r="1269" spans="1:11" s="1071" customFormat="1" ht="25.5">
      <c r="A1269" s="279"/>
      <c r="B1269" s="1077" t="s">
        <v>1537</v>
      </c>
      <c r="C1269" s="228"/>
      <c r="D1269" s="221"/>
      <c r="E1269" s="100"/>
      <c r="F1269" s="200"/>
      <c r="G1269" s="100"/>
      <c r="H1269" s="100"/>
      <c r="I1269" s="948"/>
      <c r="K1269" s="1070"/>
    </row>
    <row r="1270" spans="1:11" s="1071" customFormat="1" ht="51">
      <c r="A1270" s="279"/>
      <c r="B1270" s="1089" t="s">
        <v>1846</v>
      </c>
      <c r="C1270" s="228"/>
      <c r="D1270" s="221"/>
      <c r="E1270" s="100"/>
      <c r="F1270" s="200"/>
      <c r="G1270" s="100"/>
      <c r="H1270" s="100"/>
      <c r="I1270" s="948"/>
      <c r="K1270" s="1070"/>
    </row>
    <row r="1271" spans="1:11" s="1071" customFormat="1">
      <c r="A1271" s="279"/>
      <c r="B1271" s="234" t="s">
        <v>1629</v>
      </c>
      <c r="C1271" s="228"/>
      <c r="D1271" s="221"/>
      <c r="E1271" s="100"/>
      <c r="F1271" s="200"/>
      <c r="G1271" s="100"/>
      <c r="H1271" s="100"/>
      <c r="I1271" s="948"/>
      <c r="K1271" s="1070"/>
    </row>
    <row r="1272" spans="1:11" s="1071" customFormat="1">
      <c r="A1272" s="279"/>
      <c r="B1272" s="1086" t="s">
        <v>1847</v>
      </c>
      <c r="C1272" s="228"/>
      <c r="D1272" s="221"/>
      <c r="E1272" s="100"/>
      <c r="F1272" s="200"/>
      <c r="G1272" s="100"/>
      <c r="H1272" s="100"/>
      <c r="I1272" s="948"/>
      <c r="K1272" s="1070"/>
    </row>
    <row r="1273" spans="1:11" s="1071" customFormat="1">
      <c r="A1273" s="279"/>
      <c r="B1273" s="1084" t="s">
        <v>1848</v>
      </c>
      <c r="C1273" s="228"/>
      <c r="D1273" s="221"/>
      <c r="E1273" s="100"/>
      <c r="F1273" s="200"/>
      <c r="G1273" s="100"/>
      <c r="H1273" s="100"/>
      <c r="I1273" s="948"/>
      <c r="K1273" s="1070"/>
    </row>
    <row r="1274" spans="1:11" s="1071" customFormat="1">
      <c r="A1274" s="279"/>
      <c r="B1274" s="1084" t="s">
        <v>1849</v>
      </c>
      <c r="C1274" s="228"/>
      <c r="D1274" s="221"/>
      <c r="E1274" s="100"/>
      <c r="F1274" s="200"/>
      <c r="G1274" s="100"/>
      <c r="H1274" s="100"/>
      <c r="I1274" s="948"/>
      <c r="K1274" s="1070"/>
    </row>
    <row r="1275" spans="1:11" s="1071" customFormat="1">
      <c r="A1275" s="279"/>
      <c r="B1275" s="1084" t="s">
        <v>1767</v>
      </c>
      <c r="C1275" s="228"/>
      <c r="D1275" s="221"/>
      <c r="E1275" s="100"/>
      <c r="F1275" s="200"/>
      <c r="G1275" s="100"/>
      <c r="H1275" s="100"/>
      <c r="I1275" s="948"/>
      <c r="K1275" s="1070"/>
    </row>
    <row r="1276" spans="1:11" s="1071" customFormat="1">
      <c r="A1276" s="279"/>
      <c r="B1276" s="1085" t="s">
        <v>1768</v>
      </c>
      <c r="C1276" s="228"/>
      <c r="D1276" s="221"/>
      <c r="E1276" s="100"/>
      <c r="F1276" s="200"/>
      <c r="G1276" s="100"/>
      <c r="H1276" s="100"/>
      <c r="I1276" s="948"/>
      <c r="K1276" s="1070"/>
    </row>
    <row r="1277" spans="1:11" s="1071" customFormat="1">
      <c r="A1277" s="279"/>
      <c r="B1277" s="1085" t="s">
        <v>1769</v>
      </c>
      <c r="C1277" s="228"/>
      <c r="D1277" s="221"/>
      <c r="E1277" s="100"/>
      <c r="F1277" s="200"/>
      <c r="G1277" s="100"/>
      <c r="H1277" s="100"/>
      <c r="I1277" s="948"/>
      <c r="K1277" s="1070"/>
    </row>
    <row r="1278" spans="1:11" s="1071" customFormat="1">
      <c r="A1278" s="279"/>
      <c r="B1278" s="1084" t="s">
        <v>1770</v>
      </c>
      <c r="C1278" s="228"/>
      <c r="D1278" s="221"/>
      <c r="E1278" s="100"/>
      <c r="F1278" s="200"/>
      <c r="G1278" s="100"/>
      <c r="H1278" s="100"/>
      <c r="I1278" s="948"/>
      <c r="K1278" s="1070"/>
    </row>
    <row r="1279" spans="1:11" s="1071" customFormat="1">
      <c r="A1279" s="279"/>
      <c r="B1279" s="1084" t="s">
        <v>1771</v>
      </c>
      <c r="C1279" s="228"/>
      <c r="D1279" s="221"/>
      <c r="E1279" s="100"/>
      <c r="F1279" s="200"/>
      <c r="G1279" s="100"/>
      <c r="H1279" s="100"/>
      <c r="I1279" s="948"/>
      <c r="K1279" s="1070"/>
    </row>
    <row r="1280" spans="1:11" s="1071" customFormat="1">
      <c r="A1280" s="279"/>
      <c r="B1280" s="1085" t="s">
        <v>1768</v>
      </c>
      <c r="C1280" s="228"/>
      <c r="D1280" s="221"/>
      <c r="E1280" s="100"/>
      <c r="F1280" s="200"/>
      <c r="G1280" s="100"/>
      <c r="H1280" s="100"/>
      <c r="I1280" s="948"/>
      <c r="K1280" s="1070"/>
    </row>
    <row r="1281" spans="1:11" s="1071" customFormat="1">
      <c r="A1281" s="279"/>
      <c r="B1281" s="1085" t="s">
        <v>1769</v>
      </c>
      <c r="C1281" s="228"/>
      <c r="D1281" s="221"/>
      <c r="E1281" s="100"/>
      <c r="F1281" s="200"/>
      <c r="G1281" s="100"/>
      <c r="H1281" s="100"/>
      <c r="I1281" s="948"/>
      <c r="K1281" s="1070"/>
    </row>
    <row r="1282" spans="1:11" s="1071" customFormat="1">
      <c r="A1282" s="279"/>
      <c r="B1282" s="1084" t="s">
        <v>1772</v>
      </c>
      <c r="C1282" s="228"/>
      <c r="D1282" s="221"/>
      <c r="E1282" s="100"/>
      <c r="F1282" s="200"/>
      <c r="G1282" s="100"/>
      <c r="H1282" s="100"/>
      <c r="I1282" s="948"/>
      <c r="K1282" s="1070"/>
    </row>
    <row r="1283" spans="1:11" s="1071" customFormat="1">
      <c r="A1283" s="279"/>
      <c r="B1283" s="1084" t="s">
        <v>1767</v>
      </c>
      <c r="C1283" s="228"/>
      <c r="D1283" s="221"/>
      <c r="E1283" s="100"/>
      <c r="F1283" s="200"/>
      <c r="G1283" s="100"/>
      <c r="H1283" s="100"/>
      <c r="I1283" s="948"/>
      <c r="K1283" s="1070"/>
    </row>
    <row r="1284" spans="1:11" s="1071" customFormat="1">
      <c r="A1284" s="279"/>
      <c r="B1284" s="1086" t="s">
        <v>1850</v>
      </c>
      <c r="C1284" s="228"/>
      <c r="D1284" s="221"/>
      <c r="E1284" s="100"/>
      <c r="F1284" s="200"/>
      <c r="G1284" s="100"/>
      <c r="H1284" s="100"/>
      <c r="I1284" s="948"/>
      <c r="K1284" s="1070"/>
    </row>
    <row r="1285" spans="1:11" s="1071" customFormat="1">
      <c r="A1285" s="279"/>
      <c r="B1285" s="1086" t="s">
        <v>1774</v>
      </c>
      <c r="C1285" s="228"/>
      <c r="D1285" s="221"/>
      <c r="E1285" s="100"/>
      <c r="F1285" s="200"/>
      <c r="G1285" s="100"/>
      <c r="H1285" s="100"/>
      <c r="I1285" s="948"/>
      <c r="K1285" s="1070"/>
    </row>
    <row r="1286" spans="1:11" s="1071" customFormat="1">
      <c r="A1286" s="279"/>
      <c r="B1286" s="1086" t="s">
        <v>1775</v>
      </c>
      <c r="C1286" s="228"/>
      <c r="D1286" s="221"/>
      <c r="E1286" s="100"/>
      <c r="F1286" s="200"/>
      <c r="G1286" s="100"/>
      <c r="H1286" s="100"/>
      <c r="I1286" s="948"/>
      <c r="K1286" s="1070"/>
    </row>
    <row r="1287" spans="1:11" s="1071" customFormat="1" ht="51">
      <c r="A1287" s="279"/>
      <c r="B1287" s="1087" t="s">
        <v>1851</v>
      </c>
      <c r="C1287" s="228"/>
      <c r="D1287" s="221"/>
      <c r="E1287" s="100"/>
      <c r="F1287" s="200"/>
      <c r="G1287" s="100"/>
      <c r="H1287" s="100"/>
      <c r="I1287" s="948"/>
      <c r="K1287" s="1070"/>
    </row>
    <row r="1288" spans="1:11" s="1071" customFormat="1" ht="38.25">
      <c r="A1288" s="279"/>
      <c r="B1288" s="356" t="s">
        <v>1782</v>
      </c>
      <c r="C1288" s="1090"/>
      <c r="D1288" s="1091"/>
      <c r="E1288" s="100"/>
      <c r="F1288" s="200"/>
      <c r="G1288" s="100"/>
      <c r="H1288" s="100"/>
      <c r="I1288" s="948"/>
      <c r="K1288" s="1070"/>
    </row>
    <row r="1289" spans="1:11" s="1071" customFormat="1" ht="25.5">
      <c r="A1289" s="279"/>
      <c r="B1289" s="356" t="s">
        <v>1852</v>
      </c>
      <c r="C1289" s="1090"/>
      <c r="D1289" s="1091"/>
      <c r="E1289" s="100"/>
      <c r="F1289" s="200"/>
      <c r="G1289" s="100"/>
      <c r="H1289" s="100"/>
      <c r="I1289" s="948"/>
      <c r="K1289" s="1070"/>
    </row>
    <row r="1290" spans="1:11" s="1071" customFormat="1">
      <c r="A1290" s="279"/>
      <c r="B1290" s="356" t="s">
        <v>1531</v>
      </c>
      <c r="C1290" s="228"/>
      <c r="D1290" s="221"/>
      <c r="E1290" s="100"/>
      <c r="F1290" s="200"/>
      <c r="G1290" s="100"/>
      <c r="H1290" s="100"/>
      <c r="I1290" s="948"/>
      <c r="K1290" s="1070"/>
    </row>
    <row r="1291" spans="1:11" s="1071" customFormat="1">
      <c r="A1291" s="279"/>
      <c r="B1291" s="1072" t="s">
        <v>1853</v>
      </c>
      <c r="C1291" s="228" t="s">
        <v>7</v>
      </c>
      <c r="D1291" s="200">
        <v>1</v>
      </c>
      <c r="E1291" s="100"/>
      <c r="F1291" s="200">
        <f>D1291*E1291</f>
        <v>0</v>
      </c>
      <c r="G1291" s="100"/>
      <c r="H1291" s="100"/>
      <c r="I1291" s="948"/>
      <c r="K1291" s="1070"/>
    </row>
    <row r="1292" spans="1:11" s="1071" customFormat="1">
      <c r="A1292" s="279"/>
      <c r="B1292" s="1090"/>
      <c r="C1292" s="228"/>
      <c r="D1292" s="221"/>
      <c r="E1292" s="100"/>
      <c r="F1292" s="200"/>
      <c r="G1292" s="100"/>
      <c r="H1292" s="100"/>
      <c r="I1292" s="948"/>
      <c r="K1292" s="1070"/>
    </row>
    <row r="1293" spans="1:11" s="1071" customFormat="1">
      <c r="A1293" s="279"/>
      <c r="B1293" s="1090"/>
      <c r="C1293" s="228"/>
      <c r="D1293" s="221"/>
      <c r="E1293" s="100"/>
      <c r="F1293" s="200"/>
      <c r="G1293" s="100"/>
      <c r="H1293" s="100"/>
      <c r="I1293" s="948"/>
      <c r="K1293" s="1070"/>
    </row>
    <row r="1294" spans="1:11" s="1071" customFormat="1" ht="38.25">
      <c r="A1294" s="279">
        <v>50</v>
      </c>
      <c r="B1294" s="356" t="s">
        <v>1854</v>
      </c>
      <c r="C1294" s="228"/>
      <c r="D1294" s="221"/>
      <c r="E1294" s="100"/>
      <c r="F1294" s="200"/>
      <c r="G1294" s="100"/>
      <c r="H1294" s="100"/>
      <c r="I1294" s="948"/>
      <c r="K1294" s="1070"/>
    </row>
    <row r="1295" spans="1:11" s="1071" customFormat="1">
      <c r="A1295" s="279"/>
      <c r="B1295" s="356" t="s">
        <v>1855</v>
      </c>
      <c r="C1295" s="228"/>
      <c r="D1295" s="221"/>
      <c r="E1295" s="100"/>
      <c r="F1295" s="200"/>
      <c r="G1295" s="100"/>
      <c r="H1295" s="100"/>
      <c r="I1295" s="948"/>
      <c r="K1295" s="1070"/>
    </row>
    <row r="1296" spans="1:11" s="1071" customFormat="1" ht="25.5">
      <c r="A1296" s="279"/>
      <c r="B1296" s="1089" t="s">
        <v>1856</v>
      </c>
      <c r="C1296" s="228"/>
      <c r="D1296" s="221"/>
      <c r="E1296" s="100"/>
      <c r="F1296" s="200"/>
      <c r="G1296" s="100"/>
      <c r="H1296" s="100"/>
      <c r="I1296" s="948"/>
      <c r="K1296" s="1070"/>
    </row>
    <row r="1297" spans="1:11" s="1071" customFormat="1" ht="25.5">
      <c r="A1297" s="279"/>
      <c r="B1297" s="1089" t="s">
        <v>1857</v>
      </c>
      <c r="C1297" s="228"/>
      <c r="D1297" s="221"/>
      <c r="E1297" s="100"/>
      <c r="F1297" s="200"/>
      <c r="G1297" s="100"/>
      <c r="H1297" s="100"/>
      <c r="I1297" s="948"/>
      <c r="K1297" s="1070"/>
    </row>
    <row r="1298" spans="1:11" s="1071" customFormat="1" ht="38.25">
      <c r="A1298" s="279"/>
      <c r="B1298" s="234" t="s">
        <v>1858</v>
      </c>
      <c r="C1298" s="228"/>
      <c r="D1298" s="221"/>
      <c r="E1298" s="100"/>
      <c r="F1298" s="200"/>
      <c r="G1298" s="100"/>
      <c r="H1298" s="100"/>
      <c r="I1298" s="948"/>
      <c r="K1298" s="1070"/>
    </row>
    <row r="1299" spans="1:11" s="1071" customFormat="1" ht="38.25">
      <c r="A1299" s="279"/>
      <c r="B1299" s="1089" t="s">
        <v>1859</v>
      </c>
      <c r="C1299" s="228"/>
      <c r="D1299" s="221"/>
      <c r="E1299" s="100"/>
      <c r="F1299" s="200"/>
      <c r="G1299" s="100"/>
      <c r="H1299" s="100"/>
      <c r="I1299" s="948"/>
      <c r="K1299" s="1070"/>
    </row>
    <row r="1300" spans="1:11" s="1071" customFormat="1">
      <c r="A1300" s="279"/>
      <c r="B1300" s="1089" t="s">
        <v>1860</v>
      </c>
      <c r="C1300" s="228"/>
      <c r="D1300" s="221"/>
      <c r="E1300" s="100"/>
      <c r="F1300" s="200"/>
      <c r="G1300" s="100"/>
      <c r="H1300" s="100"/>
      <c r="I1300" s="948"/>
      <c r="K1300" s="1070"/>
    </row>
    <row r="1301" spans="1:11" s="1071" customFormat="1">
      <c r="A1301" s="279"/>
      <c r="B1301" s="356" t="s">
        <v>1530</v>
      </c>
      <c r="C1301" s="228"/>
      <c r="D1301" s="221"/>
      <c r="E1301" s="100"/>
      <c r="F1301" s="200"/>
      <c r="G1301" s="100"/>
      <c r="H1301" s="100"/>
      <c r="I1301" s="948"/>
      <c r="K1301" s="1070"/>
    </row>
    <row r="1302" spans="1:11" s="1071" customFormat="1" ht="25.5">
      <c r="A1302" s="279"/>
      <c r="B1302" s="1089" t="s">
        <v>1861</v>
      </c>
      <c r="C1302" s="228"/>
      <c r="D1302" s="221"/>
      <c r="E1302" s="100"/>
      <c r="F1302" s="200"/>
      <c r="G1302" s="100"/>
      <c r="H1302" s="100"/>
      <c r="I1302" s="948"/>
      <c r="K1302" s="1070"/>
    </row>
    <row r="1303" spans="1:11" s="1071" customFormat="1" ht="25.5">
      <c r="A1303" s="279"/>
      <c r="B1303" s="1089" t="s">
        <v>1825</v>
      </c>
      <c r="C1303" s="228"/>
      <c r="D1303" s="221"/>
      <c r="E1303" s="100"/>
      <c r="F1303" s="200"/>
      <c r="G1303" s="100"/>
      <c r="H1303" s="100"/>
      <c r="I1303" s="948"/>
      <c r="K1303" s="1070"/>
    </row>
    <row r="1304" spans="1:11" s="1071" customFormat="1" ht="51">
      <c r="A1304" s="279"/>
      <c r="B1304" s="1089" t="s">
        <v>1862</v>
      </c>
      <c r="C1304" s="228"/>
      <c r="D1304" s="221"/>
      <c r="E1304" s="100"/>
      <c r="F1304" s="200"/>
      <c r="G1304" s="100"/>
      <c r="H1304" s="100"/>
      <c r="I1304" s="948"/>
      <c r="K1304" s="1070"/>
    </row>
    <row r="1305" spans="1:11" s="1071" customFormat="1" ht="25.5">
      <c r="A1305" s="279"/>
      <c r="B1305" s="1077" t="s">
        <v>1537</v>
      </c>
      <c r="C1305" s="228"/>
      <c r="D1305" s="221"/>
      <c r="E1305" s="100"/>
      <c r="F1305" s="200"/>
      <c r="G1305" s="100"/>
      <c r="H1305" s="100"/>
      <c r="I1305" s="948"/>
      <c r="K1305" s="1070"/>
    </row>
    <row r="1306" spans="1:11" s="1071" customFormat="1" ht="51">
      <c r="A1306" s="279"/>
      <c r="B1306" s="1089" t="s">
        <v>1846</v>
      </c>
      <c r="C1306" s="228"/>
      <c r="D1306" s="221"/>
      <c r="E1306" s="100"/>
      <c r="F1306" s="200"/>
      <c r="G1306" s="100"/>
      <c r="H1306" s="100"/>
      <c r="I1306" s="948"/>
      <c r="K1306" s="1070"/>
    </row>
    <row r="1307" spans="1:11" s="1071" customFormat="1" ht="38.25">
      <c r="A1307" s="279"/>
      <c r="B1307" s="1086" t="s">
        <v>1863</v>
      </c>
      <c r="C1307" s="228"/>
      <c r="D1307" s="221"/>
      <c r="E1307" s="100"/>
      <c r="F1307" s="200"/>
      <c r="G1307" s="100"/>
      <c r="H1307" s="100"/>
      <c r="I1307" s="948"/>
      <c r="K1307" s="1070"/>
    </row>
    <row r="1308" spans="1:11" s="1071" customFormat="1" ht="76.5">
      <c r="A1308" s="279"/>
      <c r="B1308" s="1089" t="s">
        <v>1864</v>
      </c>
      <c r="C1308" s="228"/>
      <c r="D1308" s="221"/>
      <c r="E1308" s="100"/>
      <c r="F1308" s="200"/>
      <c r="G1308" s="100"/>
      <c r="H1308" s="100"/>
      <c r="I1308" s="948"/>
      <c r="K1308" s="1070"/>
    </row>
    <row r="1309" spans="1:11" s="1071" customFormat="1">
      <c r="A1309" s="279"/>
      <c r="B1309" s="234" t="s">
        <v>1629</v>
      </c>
      <c r="C1309" s="228"/>
      <c r="D1309" s="221"/>
      <c r="E1309" s="100"/>
      <c r="F1309" s="200"/>
      <c r="G1309" s="100"/>
      <c r="H1309" s="100"/>
      <c r="I1309" s="948"/>
      <c r="K1309" s="1070"/>
    </row>
    <row r="1310" spans="1:11" s="1071" customFormat="1">
      <c r="A1310" s="279"/>
      <c r="B1310" s="1086" t="s">
        <v>1847</v>
      </c>
      <c r="C1310" s="228"/>
      <c r="D1310" s="221"/>
      <c r="E1310" s="100"/>
      <c r="F1310" s="200"/>
      <c r="G1310" s="100"/>
      <c r="H1310" s="100"/>
      <c r="I1310" s="948"/>
      <c r="K1310" s="1070"/>
    </row>
    <row r="1311" spans="1:11" s="1071" customFormat="1">
      <c r="A1311" s="279"/>
      <c r="B1311" s="1084" t="s">
        <v>1765</v>
      </c>
      <c r="C1311" s="228"/>
      <c r="D1311" s="221"/>
      <c r="E1311" s="100"/>
      <c r="F1311" s="200"/>
      <c r="G1311" s="100"/>
      <c r="H1311" s="100"/>
      <c r="I1311" s="948"/>
      <c r="K1311" s="1070"/>
    </row>
    <row r="1312" spans="1:11" s="1071" customFormat="1">
      <c r="A1312" s="279"/>
      <c r="B1312" s="1084" t="s">
        <v>1766</v>
      </c>
      <c r="C1312" s="228"/>
      <c r="D1312" s="221"/>
      <c r="E1312" s="100"/>
      <c r="F1312" s="200"/>
      <c r="G1312" s="100"/>
      <c r="H1312" s="100"/>
      <c r="I1312" s="948"/>
      <c r="K1312" s="1070"/>
    </row>
    <row r="1313" spans="1:11" s="1071" customFormat="1">
      <c r="A1313" s="279"/>
      <c r="B1313" s="1084" t="s">
        <v>1767</v>
      </c>
      <c r="C1313" s="228"/>
      <c r="D1313" s="221"/>
      <c r="E1313" s="100"/>
      <c r="F1313" s="200"/>
      <c r="G1313" s="100"/>
      <c r="H1313" s="100"/>
      <c r="I1313" s="948"/>
      <c r="K1313" s="1070"/>
    </row>
    <row r="1314" spans="1:11" s="1071" customFormat="1">
      <c r="A1314" s="279"/>
      <c r="B1314" s="1085" t="s">
        <v>1768</v>
      </c>
      <c r="C1314" s="228"/>
      <c r="D1314" s="221"/>
      <c r="E1314" s="100"/>
      <c r="F1314" s="200"/>
      <c r="G1314" s="100"/>
      <c r="H1314" s="100"/>
      <c r="I1314" s="948"/>
      <c r="K1314" s="1070"/>
    </row>
    <row r="1315" spans="1:11" s="1071" customFormat="1">
      <c r="A1315" s="279"/>
      <c r="B1315" s="1085" t="s">
        <v>1769</v>
      </c>
      <c r="C1315" s="228"/>
      <c r="D1315" s="221"/>
      <c r="E1315" s="100"/>
      <c r="F1315" s="200"/>
      <c r="G1315" s="100"/>
      <c r="H1315" s="100"/>
      <c r="I1315" s="948"/>
      <c r="K1315" s="1070"/>
    </row>
    <row r="1316" spans="1:11" s="1071" customFormat="1">
      <c r="A1316" s="279"/>
      <c r="B1316" s="1084" t="s">
        <v>1770</v>
      </c>
      <c r="C1316" s="228"/>
      <c r="D1316" s="221"/>
      <c r="E1316" s="100"/>
      <c r="F1316" s="200"/>
      <c r="G1316" s="100"/>
      <c r="H1316" s="100"/>
      <c r="I1316" s="948"/>
      <c r="K1316" s="1070"/>
    </row>
    <row r="1317" spans="1:11" s="1071" customFormat="1">
      <c r="A1317" s="279"/>
      <c r="B1317" s="1084" t="s">
        <v>1771</v>
      </c>
      <c r="C1317" s="228"/>
      <c r="D1317" s="221"/>
      <c r="E1317" s="100"/>
      <c r="F1317" s="200"/>
      <c r="G1317" s="100"/>
      <c r="H1317" s="100"/>
      <c r="I1317" s="948"/>
      <c r="K1317" s="1070"/>
    </row>
    <row r="1318" spans="1:11" s="1071" customFormat="1">
      <c r="A1318" s="279"/>
      <c r="B1318" s="1085" t="s">
        <v>1768</v>
      </c>
      <c r="C1318" s="228"/>
      <c r="D1318" s="221"/>
      <c r="E1318" s="100"/>
      <c r="F1318" s="200"/>
      <c r="G1318" s="100"/>
      <c r="H1318" s="100"/>
      <c r="I1318" s="948"/>
      <c r="K1318" s="1070"/>
    </row>
    <row r="1319" spans="1:11" s="1071" customFormat="1">
      <c r="A1319" s="279"/>
      <c r="B1319" s="1085" t="s">
        <v>1769</v>
      </c>
      <c r="C1319" s="228"/>
      <c r="D1319" s="221"/>
      <c r="E1319" s="100"/>
      <c r="F1319" s="200"/>
      <c r="G1319" s="100"/>
      <c r="H1319" s="100"/>
      <c r="I1319" s="948"/>
      <c r="K1319" s="1070"/>
    </row>
    <row r="1320" spans="1:11" s="1071" customFormat="1">
      <c r="A1320" s="279"/>
      <c r="B1320" s="1084" t="s">
        <v>1772</v>
      </c>
      <c r="C1320" s="228"/>
      <c r="D1320" s="221"/>
      <c r="E1320" s="100"/>
      <c r="F1320" s="200"/>
      <c r="G1320" s="100"/>
      <c r="H1320" s="100"/>
      <c r="I1320" s="948"/>
      <c r="K1320" s="1070"/>
    </row>
    <row r="1321" spans="1:11" s="1071" customFormat="1">
      <c r="A1321" s="279"/>
      <c r="B1321" s="1084" t="s">
        <v>1767</v>
      </c>
      <c r="C1321" s="228"/>
      <c r="D1321" s="221"/>
      <c r="E1321" s="100"/>
      <c r="F1321" s="200"/>
      <c r="G1321" s="100"/>
      <c r="H1321" s="100"/>
      <c r="I1321" s="948"/>
      <c r="K1321" s="1070"/>
    </row>
    <row r="1322" spans="1:11" s="1071" customFormat="1">
      <c r="A1322" s="279"/>
      <c r="B1322" s="1086" t="s">
        <v>1773</v>
      </c>
      <c r="C1322" s="228"/>
      <c r="D1322" s="221"/>
      <c r="E1322" s="100"/>
      <c r="F1322" s="200"/>
      <c r="G1322" s="100"/>
      <c r="H1322" s="100"/>
      <c r="I1322" s="948"/>
      <c r="K1322" s="1070"/>
    </row>
    <row r="1323" spans="1:11" s="1071" customFormat="1">
      <c r="A1323" s="279"/>
      <c r="B1323" s="1086" t="s">
        <v>1774</v>
      </c>
      <c r="C1323" s="228"/>
      <c r="D1323" s="221"/>
      <c r="E1323" s="100"/>
      <c r="F1323" s="200"/>
      <c r="G1323" s="100"/>
      <c r="H1323" s="100"/>
      <c r="I1323" s="948"/>
      <c r="K1323" s="1070"/>
    </row>
    <row r="1324" spans="1:11" s="1071" customFormat="1">
      <c r="A1324" s="279"/>
      <c r="B1324" s="1086" t="s">
        <v>1775</v>
      </c>
      <c r="C1324" s="228"/>
      <c r="D1324" s="221"/>
      <c r="E1324" s="100"/>
      <c r="F1324" s="200"/>
      <c r="G1324" s="100"/>
      <c r="H1324" s="100"/>
      <c r="I1324" s="948"/>
      <c r="K1324" s="1070"/>
    </row>
    <row r="1325" spans="1:11" s="1071" customFormat="1" ht="51">
      <c r="A1325" s="279"/>
      <c r="B1325" s="1087" t="s">
        <v>1851</v>
      </c>
      <c r="C1325" s="228"/>
      <c r="D1325" s="221"/>
      <c r="E1325" s="100"/>
      <c r="F1325" s="200"/>
      <c r="G1325" s="100"/>
      <c r="H1325" s="100"/>
      <c r="I1325" s="948"/>
      <c r="K1325" s="1070"/>
    </row>
    <row r="1326" spans="1:11" s="1071" customFormat="1">
      <c r="A1326" s="279"/>
      <c r="B1326" s="356" t="s">
        <v>1531</v>
      </c>
      <c r="C1326" s="1092"/>
      <c r="D1326" s="1093"/>
      <c r="E1326" s="100"/>
      <c r="F1326" s="200"/>
      <c r="G1326" s="100"/>
      <c r="H1326" s="100"/>
      <c r="I1326" s="948"/>
      <c r="K1326" s="1070"/>
    </row>
    <row r="1327" spans="1:11" s="1071" customFormat="1">
      <c r="A1327" s="279"/>
      <c r="B1327" s="1072" t="s">
        <v>1865</v>
      </c>
      <c r="C1327" s="228" t="s">
        <v>7</v>
      </c>
      <c r="D1327" s="200">
        <v>3</v>
      </c>
      <c r="E1327" s="100"/>
      <c r="F1327" s="200">
        <f>D1327*E1327</f>
        <v>0</v>
      </c>
      <c r="G1327" s="100"/>
      <c r="H1327" s="100"/>
      <c r="I1327" s="948"/>
      <c r="K1327" s="1070"/>
    </row>
    <row r="1328" spans="1:11" s="1071" customFormat="1">
      <c r="A1328" s="279"/>
      <c r="B1328" s="1072" t="s">
        <v>1866</v>
      </c>
      <c r="C1328" s="228" t="s">
        <v>7</v>
      </c>
      <c r="D1328" s="200">
        <v>2</v>
      </c>
      <c r="E1328" s="100"/>
      <c r="F1328" s="200">
        <f>D1328*E1328</f>
        <v>0</v>
      </c>
      <c r="G1328" s="100"/>
      <c r="H1328" s="100"/>
      <c r="I1328" s="948"/>
      <c r="K1328" s="1070"/>
    </row>
    <row r="1329" spans="1:11" s="1071" customFormat="1">
      <c r="A1329" s="279"/>
      <c r="B1329" s="234"/>
      <c r="C1329" s="228"/>
      <c r="D1329" s="221"/>
      <c r="E1329" s="100"/>
      <c r="F1329" s="200"/>
      <c r="G1329" s="100"/>
      <c r="H1329" s="100"/>
      <c r="I1329" s="948"/>
      <c r="K1329" s="1070"/>
    </row>
    <row r="1330" spans="1:11" s="1071" customFormat="1" ht="25.5">
      <c r="A1330" s="279">
        <v>51</v>
      </c>
      <c r="B1330" s="356" t="s">
        <v>1841</v>
      </c>
      <c r="C1330" s="228"/>
      <c r="D1330" s="221"/>
      <c r="E1330" s="100"/>
      <c r="F1330" s="200"/>
      <c r="G1330" s="100"/>
      <c r="H1330" s="100"/>
      <c r="I1330" s="948"/>
      <c r="K1330" s="1070"/>
    </row>
    <row r="1331" spans="1:11" s="1071" customFormat="1" ht="25.5">
      <c r="A1331" s="279"/>
      <c r="B1331" s="1089" t="s">
        <v>1842</v>
      </c>
      <c r="C1331" s="228"/>
      <c r="D1331" s="221"/>
      <c r="E1331" s="100"/>
      <c r="F1331" s="200"/>
      <c r="G1331" s="100"/>
      <c r="H1331" s="100"/>
      <c r="I1331" s="948"/>
      <c r="K1331" s="1070"/>
    </row>
    <row r="1332" spans="1:11" s="1071" customFormat="1" ht="38.25">
      <c r="A1332" s="279"/>
      <c r="B1332" s="234" t="s">
        <v>1843</v>
      </c>
      <c r="C1332" s="228"/>
      <c r="D1332" s="221"/>
      <c r="E1332" s="100"/>
      <c r="F1332" s="200"/>
      <c r="G1332" s="100"/>
      <c r="H1332" s="100"/>
      <c r="I1332" s="948"/>
      <c r="K1332" s="1070"/>
    </row>
    <row r="1333" spans="1:11" s="1071" customFormat="1" ht="38.25">
      <c r="A1333" s="279"/>
      <c r="B1333" s="1089" t="s">
        <v>1844</v>
      </c>
      <c r="C1333" s="228"/>
      <c r="D1333" s="221"/>
      <c r="E1333" s="100"/>
      <c r="F1333" s="200"/>
      <c r="G1333" s="100"/>
      <c r="H1333" s="100"/>
      <c r="I1333" s="948"/>
      <c r="K1333" s="1070"/>
    </row>
    <row r="1334" spans="1:11" s="1071" customFormat="1">
      <c r="A1334" s="279"/>
      <c r="B1334" s="1089" t="s">
        <v>1867</v>
      </c>
      <c r="C1334" s="228"/>
      <c r="D1334" s="221"/>
      <c r="E1334" s="100"/>
      <c r="F1334" s="200"/>
      <c r="G1334" s="100"/>
      <c r="H1334" s="100"/>
      <c r="I1334" s="948"/>
      <c r="K1334" s="1070"/>
    </row>
    <row r="1335" spans="1:11" s="1071" customFormat="1">
      <c r="A1335" s="279"/>
      <c r="B1335" s="356" t="s">
        <v>1530</v>
      </c>
      <c r="C1335" s="228"/>
      <c r="D1335" s="221"/>
      <c r="E1335" s="100"/>
      <c r="F1335" s="200"/>
      <c r="G1335" s="100"/>
      <c r="H1335" s="100"/>
      <c r="I1335" s="948"/>
      <c r="K1335" s="1070"/>
    </row>
    <row r="1336" spans="1:11" s="1071" customFormat="1" ht="25.5">
      <c r="A1336" s="279"/>
      <c r="B1336" s="1077" t="s">
        <v>1537</v>
      </c>
      <c r="C1336" s="228"/>
      <c r="D1336" s="221"/>
      <c r="E1336" s="100"/>
      <c r="F1336" s="200"/>
      <c r="G1336" s="100"/>
      <c r="H1336" s="100"/>
      <c r="I1336" s="948"/>
      <c r="K1336" s="1070"/>
    </row>
    <row r="1337" spans="1:11" s="1071" customFormat="1" ht="51">
      <c r="A1337" s="279"/>
      <c r="B1337" s="1089" t="s">
        <v>1846</v>
      </c>
      <c r="C1337" s="228"/>
      <c r="D1337" s="221"/>
      <c r="E1337" s="100"/>
      <c r="F1337" s="200"/>
      <c r="G1337" s="100"/>
      <c r="H1337" s="100"/>
      <c r="I1337" s="948"/>
      <c r="K1337" s="1070"/>
    </row>
    <row r="1338" spans="1:11" s="1071" customFormat="1" ht="38.25">
      <c r="A1338" s="279"/>
      <c r="B1338" s="1086" t="s">
        <v>1863</v>
      </c>
      <c r="C1338" s="228"/>
      <c r="D1338" s="221"/>
      <c r="E1338" s="100"/>
      <c r="F1338" s="200"/>
      <c r="G1338" s="100"/>
      <c r="H1338" s="100"/>
      <c r="I1338" s="948"/>
      <c r="K1338" s="1070"/>
    </row>
    <row r="1339" spans="1:11" s="1071" customFormat="1" ht="76.5">
      <c r="A1339" s="279"/>
      <c r="B1339" s="1073" t="s">
        <v>1868</v>
      </c>
      <c r="C1339" s="228"/>
      <c r="D1339" s="221"/>
      <c r="E1339" s="100"/>
      <c r="F1339" s="200"/>
      <c r="G1339" s="100"/>
      <c r="H1339" s="100"/>
      <c r="I1339" s="948"/>
      <c r="K1339" s="1070"/>
    </row>
    <row r="1340" spans="1:11" s="1071" customFormat="1">
      <c r="A1340" s="279"/>
      <c r="B1340" s="234" t="s">
        <v>1629</v>
      </c>
      <c r="C1340" s="228"/>
      <c r="D1340" s="221"/>
      <c r="E1340" s="100"/>
      <c r="F1340" s="200"/>
      <c r="G1340" s="100"/>
      <c r="H1340" s="100"/>
      <c r="I1340" s="948"/>
      <c r="K1340" s="1070"/>
    </row>
    <row r="1341" spans="1:11" s="1071" customFormat="1">
      <c r="A1341" s="279"/>
      <c r="B1341" s="1086" t="s">
        <v>1847</v>
      </c>
      <c r="C1341" s="228"/>
      <c r="D1341" s="221"/>
      <c r="E1341" s="100"/>
      <c r="F1341" s="200"/>
      <c r="G1341" s="100"/>
      <c r="H1341" s="100"/>
      <c r="I1341" s="948"/>
      <c r="K1341" s="1070"/>
    </row>
    <row r="1342" spans="1:11" s="1071" customFormat="1">
      <c r="A1342" s="279"/>
      <c r="B1342" s="1084" t="s">
        <v>1848</v>
      </c>
      <c r="C1342" s="228"/>
      <c r="D1342" s="221"/>
      <c r="E1342" s="100"/>
      <c r="F1342" s="200"/>
      <c r="G1342" s="100"/>
      <c r="H1342" s="100"/>
      <c r="I1342" s="948"/>
      <c r="K1342" s="1070"/>
    </row>
    <row r="1343" spans="1:11" s="1071" customFormat="1">
      <c r="A1343" s="279"/>
      <c r="B1343" s="1084" t="s">
        <v>1849</v>
      </c>
      <c r="C1343" s="228"/>
      <c r="D1343" s="221"/>
      <c r="E1343" s="100"/>
      <c r="F1343" s="200"/>
      <c r="G1343" s="100"/>
      <c r="H1343" s="100"/>
      <c r="I1343" s="948"/>
      <c r="K1343" s="1070"/>
    </row>
    <row r="1344" spans="1:11" s="1071" customFormat="1">
      <c r="A1344" s="279"/>
      <c r="B1344" s="1084" t="s">
        <v>1767</v>
      </c>
      <c r="C1344" s="228"/>
      <c r="D1344" s="221"/>
      <c r="E1344" s="100"/>
      <c r="F1344" s="200"/>
      <c r="G1344" s="100"/>
      <c r="H1344" s="100"/>
      <c r="I1344" s="948"/>
      <c r="K1344" s="1070"/>
    </row>
    <row r="1345" spans="1:11" s="1071" customFormat="1">
      <c r="A1345" s="279"/>
      <c r="B1345" s="1085" t="s">
        <v>1768</v>
      </c>
      <c r="C1345" s="228"/>
      <c r="D1345" s="221"/>
      <c r="E1345" s="100"/>
      <c r="F1345" s="200"/>
      <c r="G1345" s="100"/>
      <c r="H1345" s="100"/>
      <c r="I1345" s="948"/>
      <c r="K1345" s="1070"/>
    </row>
    <row r="1346" spans="1:11" s="1071" customFormat="1">
      <c r="A1346" s="279"/>
      <c r="B1346" s="1085" t="s">
        <v>1769</v>
      </c>
      <c r="C1346" s="228"/>
      <c r="D1346" s="221"/>
      <c r="E1346" s="100"/>
      <c r="F1346" s="200"/>
      <c r="G1346" s="100"/>
      <c r="H1346" s="100"/>
      <c r="I1346" s="948"/>
      <c r="K1346" s="1070"/>
    </row>
    <row r="1347" spans="1:11" s="1071" customFormat="1">
      <c r="A1347" s="279"/>
      <c r="B1347" s="1084" t="s">
        <v>1770</v>
      </c>
      <c r="C1347" s="228"/>
      <c r="D1347" s="221"/>
      <c r="E1347" s="100"/>
      <c r="F1347" s="200"/>
      <c r="G1347" s="100"/>
      <c r="H1347" s="100"/>
      <c r="I1347" s="948"/>
      <c r="K1347" s="1070"/>
    </row>
    <row r="1348" spans="1:11" s="1071" customFormat="1">
      <c r="A1348" s="279"/>
      <c r="B1348" s="1084" t="s">
        <v>1771</v>
      </c>
      <c r="C1348" s="228"/>
      <c r="D1348" s="221"/>
      <c r="E1348" s="100"/>
      <c r="F1348" s="200"/>
      <c r="G1348" s="100"/>
      <c r="H1348" s="100"/>
      <c r="I1348" s="948"/>
      <c r="K1348" s="1070"/>
    </row>
    <row r="1349" spans="1:11" s="1071" customFormat="1">
      <c r="A1349" s="279"/>
      <c r="B1349" s="1085" t="s">
        <v>1768</v>
      </c>
      <c r="C1349" s="228"/>
      <c r="D1349" s="221"/>
      <c r="E1349" s="100"/>
      <c r="F1349" s="200"/>
      <c r="G1349" s="100"/>
      <c r="H1349" s="100"/>
      <c r="I1349" s="948"/>
      <c r="K1349" s="1070"/>
    </row>
    <row r="1350" spans="1:11" s="1071" customFormat="1">
      <c r="A1350" s="279"/>
      <c r="B1350" s="1085" t="s">
        <v>1769</v>
      </c>
      <c r="C1350" s="228"/>
      <c r="D1350" s="221"/>
      <c r="E1350" s="100"/>
      <c r="F1350" s="200"/>
      <c r="G1350" s="100"/>
      <c r="H1350" s="100"/>
      <c r="I1350" s="948"/>
      <c r="K1350" s="1070"/>
    </row>
    <row r="1351" spans="1:11" s="1071" customFormat="1">
      <c r="A1351" s="279"/>
      <c r="B1351" s="1084" t="s">
        <v>1772</v>
      </c>
      <c r="C1351" s="228"/>
      <c r="D1351" s="221"/>
      <c r="E1351" s="100"/>
      <c r="F1351" s="200"/>
      <c r="G1351" s="100"/>
      <c r="H1351" s="100"/>
      <c r="I1351" s="948"/>
      <c r="K1351" s="1070"/>
    </row>
    <row r="1352" spans="1:11" s="1071" customFormat="1">
      <c r="A1352" s="279"/>
      <c r="B1352" s="1084" t="s">
        <v>1767</v>
      </c>
      <c r="C1352" s="228"/>
      <c r="D1352" s="221"/>
      <c r="E1352" s="100"/>
      <c r="F1352" s="200"/>
      <c r="G1352" s="100"/>
      <c r="H1352" s="100"/>
      <c r="I1352" s="948"/>
      <c r="K1352" s="1070"/>
    </row>
    <row r="1353" spans="1:11" s="1071" customFormat="1">
      <c r="A1353" s="279"/>
      <c r="B1353" s="1086" t="s">
        <v>1850</v>
      </c>
      <c r="C1353" s="228"/>
      <c r="D1353" s="221"/>
      <c r="E1353" s="100"/>
      <c r="F1353" s="200"/>
      <c r="G1353" s="100"/>
      <c r="H1353" s="100"/>
      <c r="I1353" s="948"/>
      <c r="K1353" s="1070"/>
    </row>
    <row r="1354" spans="1:11" s="1071" customFormat="1">
      <c r="A1354" s="279"/>
      <c r="B1354" s="1086" t="s">
        <v>1774</v>
      </c>
      <c r="C1354" s="228"/>
      <c r="D1354" s="221"/>
      <c r="E1354" s="100"/>
      <c r="F1354" s="200"/>
      <c r="G1354" s="100"/>
      <c r="H1354" s="100"/>
      <c r="I1354" s="948"/>
      <c r="K1354" s="1070"/>
    </row>
    <row r="1355" spans="1:11" s="1071" customFormat="1">
      <c r="A1355" s="279"/>
      <c r="B1355" s="1086" t="s">
        <v>1775</v>
      </c>
      <c r="C1355" s="228"/>
      <c r="D1355" s="221"/>
      <c r="E1355" s="100"/>
      <c r="F1355" s="200"/>
      <c r="G1355" s="100"/>
      <c r="H1355" s="100"/>
      <c r="I1355" s="948"/>
      <c r="K1355" s="1070"/>
    </row>
    <row r="1356" spans="1:11" s="1071" customFormat="1">
      <c r="A1356" s="279"/>
      <c r="B1356" s="1086"/>
      <c r="C1356" s="228"/>
      <c r="D1356" s="221"/>
      <c r="E1356" s="100"/>
      <c r="F1356" s="200"/>
      <c r="G1356" s="100"/>
      <c r="H1356" s="100"/>
      <c r="I1356" s="948"/>
      <c r="K1356" s="1070"/>
    </row>
    <row r="1357" spans="1:11" s="1071" customFormat="1" ht="51">
      <c r="A1357" s="279"/>
      <c r="B1357" s="1087" t="s">
        <v>1851</v>
      </c>
      <c r="C1357" s="228"/>
      <c r="D1357" s="221"/>
      <c r="E1357" s="100"/>
      <c r="F1357" s="200"/>
      <c r="G1357" s="100"/>
      <c r="H1357" s="100"/>
      <c r="I1357" s="948"/>
      <c r="K1357" s="1070"/>
    </row>
    <row r="1358" spans="1:11" s="1071" customFormat="1">
      <c r="A1358" s="279"/>
      <c r="B1358" s="356" t="s">
        <v>1531</v>
      </c>
      <c r="C1358" s="228"/>
      <c r="D1358" s="200"/>
      <c r="E1358" s="100"/>
      <c r="F1358" s="200"/>
      <c r="G1358" s="100"/>
      <c r="H1358" s="100"/>
      <c r="I1358" s="948"/>
      <c r="K1358" s="1070"/>
    </row>
    <row r="1359" spans="1:11" s="1071" customFormat="1">
      <c r="A1359" s="279"/>
      <c r="B1359" s="1072" t="s">
        <v>1869</v>
      </c>
      <c r="C1359" s="228" t="s">
        <v>7</v>
      </c>
      <c r="D1359" s="200">
        <v>18</v>
      </c>
      <c r="E1359" s="100"/>
      <c r="F1359" s="200">
        <f>D1359*E1359</f>
        <v>0</v>
      </c>
      <c r="G1359" s="100"/>
      <c r="H1359" s="100"/>
      <c r="I1359" s="948"/>
      <c r="K1359" s="1070"/>
    </row>
    <row r="1360" spans="1:11" s="1071" customFormat="1">
      <c r="A1360" s="279"/>
      <c r="B1360" s="1072" t="s">
        <v>1870</v>
      </c>
      <c r="C1360" s="228" t="s">
        <v>7</v>
      </c>
      <c r="D1360" s="200">
        <v>1</v>
      </c>
      <c r="E1360" s="100"/>
      <c r="F1360" s="200">
        <f>D1360*E1360</f>
        <v>0</v>
      </c>
      <c r="G1360" s="100"/>
      <c r="H1360" s="100"/>
      <c r="I1360" s="948"/>
      <c r="K1360" s="1070"/>
    </row>
    <row r="1361" spans="1:11" s="1071" customFormat="1">
      <c r="A1361" s="279"/>
      <c r="B1361" s="234"/>
      <c r="C1361" s="228"/>
      <c r="D1361" s="200"/>
      <c r="E1361" s="100"/>
      <c r="F1361" s="200"/>
      <c r="G1361" s="100"/>
      <c r="H1361" s="100"/>
      <c r="I1361" s="948"/>
      <c r="K1361" s="1070"/>
    </row>
    <row r="1362" spans="1:11" s="1071" customFormat="1">
      <c r="A1362" s="279">
        <v>52</v>
      </c>
      <c r="B1362" s="234" t="s">
        <v>1871</v>
      </c>
      <c r="C1362" s="228"/>
      <c r="D1362" s="221"/>
      <c r="E1362" s="100"/>
      <c r="F1362" s="200"/>
      <c r="G1362" s="100"/>
      <c r="H1362" s="100"/>
      <c r="I1362" s="948"/>
      <c r="K1362" s="1070"/>
    </row>
    <row r="1363" spans="1:11" s="1071" customFormat="1">
      <c r="A1363" s="279"/>
      <c r="B1363" s="1089" t="s">
        <v>1872</v>
      </c>
      <c r="C1363" s="228"/>
      <c r="D1363" s="221"/>
      <c r="E1363" s="100"/>
      <c r="F1363" s="200"/>
      <c r="G1363" s="100"/>
      <c r="H1363" s="100"/>
      <c r="I1363" s="948"/>
      <c r="K1363" s="1070"/>
    </row>
    <row r="1364" spans="1:11" s="1071" customFormat="1">
      <c r="A1364" s="279"/>
      <c r="B1364" s="961" t="s">
        <v>1531</v>
      </c>
      <c r="C1364" s="228"/>
      <c r="D1364" s="221"/>
      <c r="E1364" s="100"/>
      <c r="F1364" s="200"/>
      <c r="G1364" s="100"/>
      <c r="H1364" s="100"/>
      <c r="I1364" s="948"/>
      <c r="K1364" s="1070"/>
    </row>
    <row r="1365" spans="1:11" s="1071" customFormat="1">
      <c r="A1365" s="279"/>
      <c r="B1365" s="1072" t="s">
        <v>1873</v>
      </c>
      <c r="C1365" s="228" t="s">
        <v>7</v>
      </c>
      <c r="D1365" s="200">
        <v>3</v>
      </c>
      <c r="E1365" s="100"/>
      <c r="F1365" s="200">
        <f>D1365*E1365</f>
        <v>0</v>
      </c>
      <c r="G1365" s="100"/>
      <c r="H1365" s="100"/>
      <c r="I1365" s="948"/>
      <c r="K1365" s="1070"/>
    </row>
    <row r="1366" spans="1:11" s="1071" customFormat="1">
      <c r="A1366" s="279"/>
      <c r="B1366" s="234"/>
      <c r="C1366" s="228"/>
      <c r="D1366" s="221"/>
      <c r="E1366" s="100"/>
      <c r="F1366" s="200"/>
      <c r="G1366" s="100"/>
      <c r="H1366" s="100"/>
      <c r="I1366" s="948"/>
      <c r="K1366" s="1070"/>
    </row>
    <row r="1367" spans="1:11" s="1071" customFormat="1">
      <c r="A1367" s="279">
        <v>53</v>
      </c>
      <c r="B1367" s="234" t="s">
        <v>1874</v>
      </c>
      <c r="C1367" s="228"/>
      <c r="D1367" s="221"/>
      <c r="E1367" s="100"/>
      <c r="F1367" s="200"/>
      <c r="G1367" s="100"/>
      <c r="H1367" s="100"/>
      <c r="I1367" s="948"/>
      <c r="K1367" s="1070"/>
    </row>
    <row r="1368" spans="1:11" s="1071" customFormat="1">
      <c r="A1368" s="279"/>
      <c r="B1368" s="356" t="s">
        <v>1875</v>
      </c>
      <c r="C1368" s="228"/>
      <c r="D1368" s="221"/>
      <c r="E1368" s="100"/>
      <c r="F1368" s="200"/>
      <c r="G1368" s="100"/>
      <c r="H1368" s="100"/>
      <c r="I1368" s="948"/>
      <c r="K1368" s="1070"/>
    </row>
    <row r="1369" spans="1:11" s="1071" customFormat="1">
      <c r="A1369" s="279"/>
      <c r="B1369" s="961" t="s">
        <v>1531</v>
      </c>
      <c r="C1369" s="228"/>
      <c r="D1369" s="221"/>
      <c r="E1369" s="100"/>
      <c r="F1369" s="200"/>
      <c r="G1369" s="100"/>
      <c r="H1369" s="100"/>
      <c r="I1369" s="948"/>
      <c r="K1369" s="1070"/>
    </row>
    <row r="1370" spans="1:11" s="1071" customFormat="1">
      <c r="A1370" s="279"/>
      <c r="B1370" s="1072" t="s">
        <v>1876</v>
      </c>
      <c r="C1370" s="228" t="s">
        <v>7</v>
      </c>
      <c r="D1370" s="200">
        <v>2</v>
      </c>
      <c r="E1370" s="100"/>
      <c r="F1370" s="200">
        <f>D1370*E1370</f>
        <v>0</v>
      </c>
      <c r="G1370" s="100"/>
      <c r="H1370" s="100"/>
      <c r="I1370" s="948"/>
      <c r="K1370" s="1070"/>
    </row>
    <row r="1371" spans="1:11" s="1071" customFormat="1">
      <c r="A1371" s="279"/>
      <c r="B1371" s="234"/>
      <c r="C1371" s="228"/>
      <c r="D1371" s="221"/>
      <c r="E1371" s="100"/>
      <c r="F1371" s="200"/>
      <c r="G1371" s="100"/>
      <c r="H1371" s="100"/>
      <c r="I1371" s="948"/>
      <c r="K1371" s="1070"/>
    </row>
    <row r="1372" spans="1:11" s="1071" customFormat="1" ht="25.5">
      <c r="A1372" s="279">
        <v>54</v>
      </c>
      <c r="B1372" s="356" t="s">
        <v>1841</v>
      </c>
      <c r="C1372" s="228"/>
      <c r="D1372" s="221"/>
      <c r="E1372" s="100"/>
      <c r="F1372" s="200"/>
      <c r="G1372" s="100"/>
      <c r="H1372" s="100"/>
      <c r="I1372" s="948"/>
      <c r="K1372" s="1070"/>
    </row>
    <row r="1373" spans="1:11" s="1071" customFormat="1" ht="25.5">
      <c r="A1373" s="279"/>
      <c r="B1373" s="1089" t="s">
        <v>1842</v>
      </c>
      <c r="C1373" s="228"/>
      <c r="D1373" s="221"/>
      <c r="E1373" s="100"/>
      <c r="F1373" s="200"/>
      <c r="G1373" s="100"/>
      <c r="H1373" s="100"/>
      <c r="I1373" s="948"/>
      <c r="K1373" s="1070"/>
    </row>
    <row r="1374" spans="1:11" s="1071" customFormat="1" ht="38.25">
      <c r="A1374" s="279"/>
      <c r="B1374" s="234" t="s">
        <v>1858</v>
      </c>
      <c r="C1374" s="228"/>
      <c r="D1374" s="221"/>
      <c r="E1374" s="100"/>
      <c r="F1374" s="200"/>
      <c r="G1374" s="100"/>
      <c r="H1374" s="100"/>
      <c r="I1374" s="948"/>
      <c r="K1374" s="1070"/>
    </row>
    <row r="1375" spans="1:11" s="1071" customFormat="1" ht="38.25">
      <c r="A1375" s="279"/>
      <c r="B1375" s="1089" t="s">
        <v>1844</v>
      </c>
      <c r="C1375" s="228"/>
      <c r="D1375" s="221"/>
      <c r="E1375" s="100"/>
      <c r="F1375" s="200"/>
      <c r="G1375" s="100"/>
      <c r="H1375" s="100"/>
      <c r="I1375" s="948"/>
      <c r="K1375" s="1070"/>
    </row>
    <row r="1376" spans="1:11" s="1071" customFormat="1">
      <c r="A1376" s="279"/>
      <c r="B1376" s="1089" t="s">
        <v>1877</v>
      </c>
      <c r="C1376" s="228"/>
      <c r="D1376" s="221"/>
      <c r="E1376" s="100"/>
      <c r="F1376" s="200"/>
      <c r="G1376" s="100"/>
      <c r="H1376" s="100"/>
      <c r="I1376" s="948"/>
      <c r="K1376" s="1070"/>
    </row>
    <row r="1377" spans="1:11" s="1071" customFormat="1">
      <c r="A1377" s="279"/>
      <c r="B1377" s="356" t="s">
        <v>1530</v>
      </c>
      <c r="C1377" s="228"/>
      <c r="D1377" s="221"/>
      <c r="E1377" s="100"/>
      <c r="F1377" s="200"/>
      <c r="G1377" s="100"/>
      <c r="H1377" s="100"/>
      <c r="I1377" s="948"/>
      <c r="K1377" s="1070"/>
    </row>
    <row r="1378" spans="1:11" s="1071" customFormat="1" ht="25.5">
      <c r="A1378" s="279"/>
      <c r="B1378" s="1077" t="s">
        <v>1537</v>
      </c>
      <c r="C1378" s="228"/>
      <c r="D1378" s="221"/>
      <c r="E1378" s="100"/>
      <c r="F1378" s="200"/>
      <c r="G1378" s="100"/>
      <c r="H1378" s="100"/>
      <c r="I1378" s="948"/>
      <c r="K1378" s="1070"/>
    </row>
    <row r="1379" spans="1:11" s="1071" customFormat="1" ht="51">
      <c r="A1379" s="279"/>
      <c r="B1379" s="1089" t="s">
        <v>1846</v>
      </c>
      <c r="C1379" s="228"/>
      <c r="D1379" s="221"/>
      <c r="E1379" s="100"/>
      <c r="F1379" s="200"/>
      <c r="G1379" s="100"/>
      <c r="H1379" s="100"/>
      <c r="I1379" s="948"/>
      <c r="K1379" s="1070"/>
    </row>
    <row r="1380" spans="1:11" s="1071" customFormat="1" ht="38.25">
      <c r="A1380" s="279"/>
      <c r="B1380" s="1086" t="s">
        <v>1863</v>
      </c>
      <c r="C1380" s="228"/>
      <c r="D1380" s="221"/>
      <c r="E1380" s="100"/>
      <c r="F1380" s="200"/>
      <c r="G1380" s="100"/>
      <c r="H1380" s="100"/>
      <c r="I1380" s="948"/>
      <c r="K1380" s="1070"/>
    </row>
    <row r="1381" spans="1:11" s="1071" customFormat="1" ht="76.5">
      <c r="A1381" s="279"/>
      <c r="B1381" s="1073" t="s">
        <v>1868</v>
      </c>
      <c r="C1381" s="228"/>
      <c r="D1381" s="221"/>
      <c r="E1381" s="100"/>
      <c r="F1381" s="200"/>
      <c r="G1381" s="100"/>
      <c r="H1381" s="100"/>
      <c r="I1381" s="948"/>
      <c r="K1381" s="1070"/>
    </row>
    <row r="1382" spans="1:11" s="1071" customFormat="1">
      <c r="A1382" s="279"/>
      <c r="B1382" s="234" t="s">
        <v>1629</v>
      </c>
      <c r="C1382" s="228"/>
      <c r="D1382" s="221"/>
      <c r="E1382" s="100"/>
      <c r="F1382" s="200"/>
      <c r="G1382" s="100"/>
      <c r="H1382" s="100"/>
      <c r="I1382" s="948"/>
      <c r="K1382" s="1070"/>
    </row>
    <row r="1383" spans="1:11" s="1071" customFormat="1">
      <c r="A1383" s="279"/>
      <c r="B1383" s="1086" t="s">
        <v>1847</v>
      </c>
      <c r="C1383" s="228"/>
      <c r="D1383" s="221"/>
      <c r="E1383" s="100"/>
      <c r="F1383" s="200"/>
      <c r="G1383" s="100"/>
      <c r="H1383" s="100"/>
      <c r="I1383" s="948"/>
      <c r="K1383" s="1070"/>
    </row>
    <row r="1384" spans="1:11" s="1071" customFormat="1">
      <c r="A1384" s="279"/>
      <c r="B1384" s="1084" t="s">
        <v>1848</v>
      </c>
      <c r="C1384" s="228"/>
      <c r="D1384" s="221"/>
      <c r="E1384" s="100"/>
      <c r="F1384" s="200"/>
      <c r="G1384" s="100"/>
      <c r="H1384" s="100"/>
      <c r="I1384" s="948"/>
      <c r="K1384" s="1070"/>
    </row>
    <row r="1385" spans="1:11" s="1071" customFormat="1">
      <c r="A1385" s="279"/>
      <c r="B1385" s="1084" t="s">
        <v>1849</v>
      </c>
      <c r="C1385" s="228"/>
      <c r="D1385" s="221"/>
      <c r="E1385" s="100"/>
      <c r="F1385" s="200"/>
      <c r="G1385" s="100"/>
      <c r="H1385" s="100"/>
      <c r="I1385" s="948"/>
      <c r="K1385" s="1070"/>
    </row>
    <row r="1386" spans="1:11" s="1071" customFormat="1">
      <c r="A1386" s="279"/>
      <c r="B1386" s="1084" t="s">
        <v>1767</v>
      </c>
      <c r="C1386" s="228"/>
      <c r="D1386" s="221"/>
      <c r="E1386" s="100"/>
      <c r="F1386" s="200"/>
      <c r="G1386" s="100"/>
      <c r="H1386" s="100"/>
      <c r="I1386" s="948"/>
      <c r="K1386" s="1070"/>
    </row>
    <row r="1387" spans="1:11" s="1071" customFormat="1">
      <c r="A1387" s="279"/>
      <c r="B1387" s="1085" t="s">
        <v>1768</v>
      </c>
      <c r="C1387" s="228"/>
      <c r="D1387" s="221"/>
      <c r="E1387" s="100"/>
      <c r="F1387" s="200"/>
      <c r="G1387" s="100"/>
      <c r="H1387" s="100"/>
      <c r="I1387" s="948"/>
      <c r="K1387" s="1070"/>
    </row>
    <row r="1388" spans="1:11" s="1071" customFormat="1">
      <c r="A1388" s="279"/>
      <c r="B1388" s="1085" t="s">
        <v>1769</v>
      </c>
      <c r="C1388" s="228"/>
      <c r="D1388" s="221"/>
      <c r="E1388" s="100"/>
      <c r="F1388" s="200"/>
      <c r="G1388" s="100"/>
      <c r="H1388" s="100"/>
      <c r="I1388" s="948"/>
      <c r="K1388" s="1070"/>
    </row>
    <row r="1389" spans="1:11" s="1071" customFormat="1">
      <c r="A1389" s="279"/>
      <c r="B1389" s="1084" t="s">
        <v>1770</v>
      </c>
      <c r="C1389" s="228"/>
      <c r="D1389" s="221"/>
      <c r="E1389" s="100"/>
      <c r="F1389" s="200"/>
      <c r="G1389" s="100"/>
      <c r="H1389" s="100"/>
      <c r="I1389" s="948"/>
      <c r="K1389" s="1070"/>
    </row>
    <row r="1390" spans="1:11" s="1071" customFormat="1">
      <c r="A1390" s="279"/>
      <c r="B1390" s="1084" t="s">
        <v>1771</v>
      </c>
      <c r="C1390" s="228"/>
      <c r="D1390" s="221"/>
      <c r="E1390" s="100"/>
      <c r="F1390" s="200"/>
      <c r="G1390" s="100"/>
      <c r="H1390" s="100"/>
      <c r="I1390" s="948"/>
      <c r="K1390" s="1070"/>
    </row>
    <row r="1391" spans="1:11" s="1071" customFormat="1">
      <c r="A1391" s="279"/>
      <c r="B1391" s="1085" t="s">
        <v>1768</v>
      </c>
      <c r="C1391" s="228"/>
      <c r="D1391" s="221"/>
      <c r="E1391" s="100"/>
      <c r="F1391" s="200"/>
      <c r="G1391" s="100"/>
      <c r="H1391" s="100"/>
      <c r="I1391" s="948"/>
      <c r="K1391" s="1070"/>
    </row>
    <row r="1392" spans="1:11" s="1071" customFormat="1">
      <c r="A1392" s="279"/>
      <c r="B1392" s="1085"/>
      <c r="C1392" s="228"/>
      <c r="D1392" s="221"/>
      <c r="E1392" s="100"/>
      <c r="F1392" s="200"/>
      <c r="G1392" s="100"/>
      <c r="H1392" s="100"/>
      <c r="I1392" s="948"/>
      <c r="K1392" s="1070"/>
    </row>
    <row r="1393" spans="1:11" s="1071" customFormat="1">
      <c r="A1393" s="279"/>
      <c r="B1393" s="1085" t="s">
        <v>1769</v>
      </c>
      <c r="C1393" s="228"/>
      <c r="D1393" s="221"/>
      <c r="E1393" s="100"/>
      <c r="F1393" s="200"/>
      <c r="G1393" s="100"/>
      <c r="H1393" s="100"/>
      <c r="I1393" s="948"/>
      <c r="K1393" s="1070"/>
    </row>
    <row r="1394" spans="1:11" s="1071" customFormat="1">
      <c r="A1394" s="279"/>
      <c r="B1394" s="1084" t="s">
        <v>1772</v>
      </c>
      <c r="C1394" s="228"/>
      <c r="D1394" s="221"/>
      <c r="E1394" s="100"/>
      <c r="F1394" s="200"/>
      <c r="G1394" s="100"/>
      <c r="H1394" s="100"/>
      <c r="I1394" s="948"/>
      <c r="K1394" s="1070"/>
    </row>
    <row r="1395" spans="1:11" s="1071" customFormat="1">
      <c r="A1395" s="279"/>
      <c r="B1395" s="1084" t="s">
        <v>1767</v>
      </c>
      <c r="C1395" s="228"/>
      <c r="D1395" s="221"/>
      <c r="E1395" s="100"/>
      <c r="F1395" s="200"/>
      <c r="G1395" s="100"/>
      <c r="H1395" s="100"/>
      <c r="I1395" s="948"/>
      <c r="K1395" s="1070"/>
    </row>
    <row r="1396" spans="1:11" s="1071" customFormat="1">
      <c r="A1396" s="279"/>
      <c r="B1396" s="1086" t="s">
        <v>1850</v>
      </c>
      <c r="C1396" s="228"/>
      <c r="D1396" s="221"/>
      <c r="E1396" s="100"/>
      <c r="F1396" s="200"/>
      <c r="G1396" s="100"/>
      <c r="H1396" s="100"/>
      <c r="I1396" s="948"/>
      <c r="K1396" s="1070"/>
    </row>
    <row r="1397" spans="1:11" s="1071" customFormat="1">
      <c r="A1397" s="279"/>
      <c r="B1397" s="1086" t="s">
        <v>1774</v>
      </c>
      <c r="C1397" s="228"/>
      <c r="D1397" s="221"/>
      <c r="E1397" s="100"/>
      <c r="F1397" s="200"/>
      <c r="G1397" s="100"/>
      <c r="H1397" s="100"/>
      <c r="I1397" s="948"/>
      <c r="K1397" s="1070"/>
    </row>
    <row r="1398" spans="1:11" s="1071" customFormat="1">
      <c r="A1398" s="279"/>
      <c r="B1398" s="1086" t="s">
        <v>1775</v>
      </c>
      <c r="C1398" s="228"/>
      <c r="D1398" s="221"/>
      <c r="E1398" s="100"/>
      <c r="F1398" s="200"/>
      <c r="G1398" s="100"/>
      <c r="H1398" s="100"/>
      <c r="I1398" s="948"/>
      <c r="K1398" s="1070"/>
    </row>
    <row r="1399" spans="1:11" s="1071" customFormat="1" ht="51">
      <c r="A1399" s="279"/>
      <c r="B1399" s="1087" t="s">
        <v>1851</v>
      </c>
      <c r="C1399" s="228"/>
      <c r="D1399" s="221"/>
      <c r="E1399" s="100"/>
      <c r="F1399" s="200"/>
      <c r="G1399" s="100"/>
      <c r="H1399" s="100"/>
      <c r="I1399" s="948"/>
      <c r="K1399" s="1070"/>
    </row>
    <row r="1400" spans="1:11" s="1071" customFormat="1">
      <c r="A1400" s="279"/>
      <c r="B1400" s="356" t="s">
        <v>1531</v>
      </c>
      <c r="C1400" s="1092"/>
      <c r="D1400" s="1093"/>
      <c r="E1400" s="100"/>
      <c r="F1400" s="200"/>
      <c r="G1400" s="100"/>
      <c r="H1400" s="100"/>
      <c r="I1400" s="948"/>
      <c r="K1400" s="1070"/>
    </row>
    <row r="1401" spans="1:11" s="1071" customFormat="1">
      <c r="A1401" s="279"/>
      <c r="B1401" s="1072" t="s">
        <v>1878</v>
      </c>
      <c r="C1401" s="228" t="s">
        <v>7</v>
      </c>
      <c r="D1401" s="200">
        <v>6</v>
      </c>
      <c r="E1401" s="100"/>
      <c r="F1401" s="200">
        <f>D1401*E1401</f>
        <v>0</v>
      </c>
      <c r="G1401" s="100"/>
      <c r="H1401" s="100"/>
      <c r="I1401" s="948"/>
      <c r="K1401" s="1070"/>
    </row>
    <row r="1402" spans="1:11" s="1071" customFormat="1">
      <c r="A1402" s="279"/>
      <c r="B1402" s="1072" t="s">
        <v>1879</v>
      </c>
      <c r="C1402" s="228" t="s">
        <v>7</v>
      </c>
      <c r="D1402" s="200">
        <v>1</v>
      </c>
      <c r="E1402" s="100"/>
      <c r="F1402" s="200">
        <f>D1402*E1402</f>
        <v>0</v>
      </c>
      <c r="G1402" s="100"/>
      <c r="H1402" s="100"/>
      <c r="I1402" s="948"/>
      <c r="K1402" s="1070"/>
    </row>
    <row r="1403" spans="1:11" s="1071" customFormat="1">
      <c r="A1403" s="1094"/>
      <c r="B1403" s="1090"/>
      <c r="C1403" s="1090"/>
      <c r="D1403" s="1091"/>
      <c r="E1403" s="100"/>
      <c r="F1403" s="200"/>
      <c r="G1403" s="100"/>
      <c r="H1403" s="100"/>
      <c r="I1403" s="948"/>
      <c r="K1403" s="1070"/>
    </row>
    <row r="1404" spans="1:11" s="1071" customFormat="1">
      <c r="A1404" s="279">
        <v>56</v>
      </c>
      <c r="B1404" s="234" t="s">
        <v>1880</v>
      </c>
      <c r="C1404" s="1090"/>
      <c r="D1404" s="1091"/>
      <c r="E1404" s="100"/>
      <c r="F1404" s="200"/>
      <c r="G1404" s="100"/>
      <c r="H1404" s="100"/>
      <c r="I1404" s="948"/>
      <c r="K1404" s="1070"/>
    </row>
    <row r="1405" spans="1:11" s="1071" customFormat="1">
      <c r="A1405" s="279"/>
      <c r="B1405" s="356" t="s">
        <v>1881</v>
      </c>
      <c r="C1405" s="1090"/>
      <c r="D1405" s="1091"/>
      <c r="E1405" s="100"/>
      <c r="F1405" s="200"/>
      <c r="G1405" s="100"/>
      <c r="H1405" s="100"/>
      <c r="I1405" s="948"/>
      <c r="K1405" s="1070"/>
    </row>
    <row r="1406" spans="1:11" s="1071" customFormat="1" ht="38.25">
      <c r="A1406" s="279"/>
      <c r="B1406" s="356" t="s">
        <v>1782</v>
      </c>
      <c r="C1406" s="1090"/>
      <c r="D1406" s="1091"/>
      <c r="E1406" s="100"/>
      <c r="F1406" s="200"/>
      <c r="G1406" s="100"/>
      <c r="H1406" s="100"/>
      <c r="I1406" s="948"/>
      <c r="K1406" s="1070"/>
    </row>
    <row r="1407" spans="1:11" s="1071" customFormat="1" ht="25.5">
      <c r="A1407" s="279"/>
      <c r="B1407" s="356" t="s">
        <v>1852</v>
      </c>
      <c r="C1407" s="1090"/>
      <c r="D1407" s="1091"/>
      <c r="E1407" s="100"/>
      <c r="F1407" s="200"/>
      <c r="G1407" s="100"/>
      <c r="H1407" s="100"/>
      <c r="I1407" s="948"/>
      <c r="K1407" s="1070"/>
    </row>
    <row r="1408" spans="1:11" s="1071" customFormat="1">
      <c r="A1408" s="279"/>
      <c r="B1408" s="961" t="s">
        <v>1531</v>
      </c>
      <c r="C1408" s="1090"/>
      <c r="D1408" s="1091"/>
      <c r="E1408" s="100"/>
      <c r="F1408" s="200"/>
      <c r="G1408" s="100"/>
      <c r="H1408" s="100"/>
      <c r="I1408" s="948"/>
      <c r="K1408" s="1070"/>
    </row>
    <row r="1409" spans="1:11" s="1071" customFormat="1">
      <c r="A1409" s="279"/>
      <c r="B1409" s="1072" t="s">
        <v>1882</v>
      </c>
      <c r="C1409" s="228" t="s">
        <v>7</v>
      </c>
      <c r="D1409" s="200">
        <v>1</v>
      </c>
      <c r="E1409" s="100"/>
      <c r="F1409" s="200">
        <f>D1409*E1409</f>
        <v>0</v>
      </c>
      <c r="G1409" s="100"/>
      <c r="H1409" s="100"/>
      <c r="I1409" s="948"/>
      <c r="K1409" s="1070"/>
    </row>
    <row r="1410" spans="1:11" s="1071" customFormat="1">
      <c r="A1410" s="279"/>
      <c r="B1410" s="1078"/>
      <c r="C1410" s="228"/>
      <c r="D1410" s="221"/>
      <c r="E1410" s="100"/>
      <c r="F1410" s="200"/>
      <c r="G1410" s="100"/>
      <c r="H1410" s="100"/>
      <c r="I1410" s="948"/>
      <c r="K1410" s="1070"/>
    </row>
    <row r="1411" spans="1:11" s="1071" customFormat="1">
      <c r="A1411" s="1095">
        <v>58</v>
      </c>
      <c r="B1411" s="234" t="s">
        <v>1880</v>
      </c>
      <c r="C1411" s="1090"/>
      <c r="D1411" s="1091"/>
      <c r="E1411" s="100"/>
      <c r="F1411" s="200"/>
      <c r="G1411" s="100"/>
      <c r="H1411" s="100"/>
      <c r="I1411" s="948"/>
      <c r="K1411" s="1070"/>
    </row>
    <row r="1412" spans="1:11" s="1071" customFormat="1">
      <c r="A1412" s="1094"/>
      <c r="B1412" s="356" t="s">
        <v>1883</v>
      </c>
      <c r="C1412" s="1090"/>
      <c r="D1412" s="1091"/>
      <c r="E1412" s="100"/>
      <c r="F1412" s="200"/>
      <c r="G1412" s="100"/>
      <c r="H1412" s="100"/>
      <c r="I1412" s="948"/>
      <c r="K1412" s="1070"/>
    </row>
    <row r="1413" spans="1:11" s="1071" customFormat="1" ht="38.25">
      <c r="A1413" s="1094"/>
      <c r="B1413" s="1089" t="s">
        <v>1813</v>
      </c>
      <c r="C1413" s="1090"/>
      <c r="D1413" s="1091"/>
      <c r="E1413" s="100"/>
      <c r="F1413" s="200"/>
      <c r="G1413" s="100"/>
      <c r="H1413" s="100"/>
      <c r="I1413" s="948"/>
      <c r="K1413" s="1070"/>
    </row>
    <row r="1414" spans="1:11" s="1071" customFormat="1" ht="38.25">
      <c r="A1414" s="1094"/>
      <c r="B1414" s="356" t="s">
        <v>1814</v>
      </c>
      <c r="C1414" s="1090"/>
      <c r="D1414" s="1091"/>
      <c r="E1414" s="100"/>
      <c r="F1414" s="200"/>
      <c r="G1414" s="100"/>
      <c r="H1414" s="100"/>
      <c r="I1414" s="948"/>
      <c r="K1414" s="1070"/>
    </row>
    <row r="1415" spans="1:11" s="1071" customFormat="1">
      <c r="A1415" s="1094"/>
      <c r="B1415" s="961" t="s">
        <v>1531</v>
      </c>
      <c r="C1415" s="1090"/>
      <c r="D1415" s="1091"/>
      <c r="E1415" s="100"/>
      <c r="F1415" s="200"/>
      <c r="G1415" s="100"/>
      <c r="H1415" s="100"/>
      <c r="I1415" s="948"/>
      <c r="K1415" s="1070"/>
    </row>
    <row r="1416" spans="1:11" s="1071" customFormat="1">
      <c r="A1416" s="279"/>
      <c r="B1416" s="1072" t="s">
        <v>1884</v>
      </c>
      <c r="C1416" s="228" t="s">
        <v>7</v>
      </c>
      <c r="D1416" s="200">
        <v>1</v>
      </c>
      <c r="E1416" s="100"/>
      <c r="F1416" s="200">
        <f>D1416*E1416</f>
        <v>0</v>
      </c>
      <c r="G1416" s="100"/>
      <c r="H1416" s="100"/>
      <c r="I1416" s="948"/>
      <c r="K1416" s="1070"/>
    </row>
    <row r="1417" spans="1:11" s="1071" customFormat="1">
      <c r="A1417" s="279"/>
      <c r="B1417" s="234"/>
      <c r="C1417" s="228"/>
      <c r="D1417" s="221"/>
      <c r="E1417" s="100"/>
      <c r="F1417" s="200"/>
      <c r="G1417" s="100"/>
      <c r="H1417" s="100"/>
      <c r="I1417" s="948"/>
      <c r="K1417" s="1070"/>
    </row>
    <row r="1418" spans="1:11" s="1071" customFormat="1">
      <c r="A1418" s="279">
        <v>59</v>
      </c>
      <c r="B1418" s="234" t="s">
        <v>1880</v>
      </c>
      <c r="C1418" s="228"/>
      <c r="D1418" s="221"/>
      <c r="E1418" s="100"/>
      <c r="F1418" s="200"/>
      <c r="G1418" s="100"/>
      <c r="H1418" s="100"/>
      <c r="I1418" s="948"/>
      <c r="K1418" s="1070"/>
    </row>
    <row r="1419" spans="1:11" s="1071" customFormat="1">
      <c r="A1419" s="279"/>
      <c r="B1419" s="356" t="s">
        <v>1885</v>
      </c>
      <c r="C1419" s="228"/>
      <c r="D1419" s="221"/>
      <c r="E1419" s="100"/>
      <c r="F1419" s="200"/>
      <c r="G1419" s="100"/>
      <c r="H1419" s="100"/>
      <c r="I1419" s="948"/>
      <c r="K1419" s="1070"/>
    </row>
    <row r="1420" spans="1:11" s="1071" customFormat="1">
      <c r="A1420" s="279"/>
      <c r="B1420" s="961" t="s">
        <v>1531</v>
      </c>
      <c r="C1420" s="228"/>
      <c r="D1420" s="221"/>
      <c r="E1420" s="100"/>
      <c r="F1420" s="200"/>
      <c r="G1420" s="100"/>
      <c r="H1420" s="100"/>
      <c r="I1420" s="948"/>
      <c r="K1420" s="1070"/>
    </row>
    <row r="1421" spans="1:11" s="1071" customFormat="1">
      <c r="A1421" s="279"/>
      <c r="B1421" s="1072" t="s">
        <v>1886</v>
      </c>
      <c r="C1421" s="228" t="s">
        <v>7</v>
      </c>
      <c r="D1421" s="200">
        <v>4</v>
      </c>
      <c r="E1421" s="100"/>
      <c r="F1421" s="200">
        <f>D1421*E1421</f>
        <v>0</v>
      </c>
      <c r="G1421" s="100"/>
      <c r="H1421" s="100"/>
      <c r="I1421" s="948"/>
      <c r="K1421" s="1070"/>
    </row>
    <row r="1422" spans="1:11" s="1071" customFormat="1">
      <c r="A1422" s="279"/>
      <c r="B1422" s="1072" t="s">
        <v>1887</v>
      </c>
      <c r="C1422" s="228" t="s">
        <v>7</v>
      </c>
      <c r="D1422" s="200">
        <v>7</v>
      </c>
      <c r="E1422" s="100"/>
      <c r="F1422" s="200">
        <f>D1422*E1422</f>
        <v>0</v>
      </c>
      <c r="G1422" s="100"/>
      <c r="H1422" s="100"/>
      <c r="I1422" s="948"/>
      <c r="K1422" s="1070"/>
    </row>
    <row r="1423" spans="1:11" s="1071" customFormat="1">
      <c r="A1423" s="279"/>
      <c r="B1423" s="234"/>
      <c r="C1423" s="228"/>
      <c r="D1423" s="221"/>
      <c r="E1423" s="100"/>
      <c r="F1423" s="200"/>
      <c r="G1423" s="100"/>
      <c r="H1423" s="100"/>
      <c r="I1423" s="948"/>
      <c r="K1423" s="1070"/>
    </row>
    <row r="1424" spans="1:11" s="1071" customFormat="1">
      <c r="A1424" s="279">
        <v>60</v>
      </c>
      <c r="B1424" s="234" t="s">
        <v>1888</v>
      </c>
      <c r="C1424" s="228"/>
      <c r="D1424" s="221"/>
      <c r="E1424" s="100"/>
      <c r="F1424" s="200"/>
      <c r="G1424" s="100"/>
      <c r="H1424" s="100"/>
      <c r="I1424" s="948"/>
      <c r="K1424" s="1070"/>
    </row>
    <row r="1425" spans="1:11" s="1071" customFormat="1">
      <c r="A1425" s="279"/>
      <c r="B1425" s="356" t="s">
        <v>1889</v>
      </c>
      <c r="C1425" s="228"/>
      <c r="D1425" s="221"/>
      <c r="E1425" s="100"/>
      <c r="F1425" s="200"/>
      <c r="G1425" s="100"/>
      <c r="H1425" s="100"/>
      <c r="I1425" s="948"/>
      <c r="K1425" s="1070"/>
    </row>
    <row r="1426" spans="1:11" s="1071" customFormat="1">
      <c r="A1426" s="279"/>
      <c r="B1426" s="961" t="s">
        <v>1531</v>
      </c>
      <c r="C1426" s="228"/>
      <c r="D1426" s="221"/>
      <c r="E1426" s="100"/>
      <c r="F1426" s="200"/>
      <c r="G1426" s="100"/>
      <c r="H1426" s="100"/>
      <c r="I1426" s="948"/>
      <c r="K1426" s="1070"/>
    </row>
    <row r="1427" spans="1:11" s="1071" customFormat="1">
      <c r="A1427" s="279"/>
      <c r="B1427" s="1072" t="s">
        <v>1890</v>
      </c>
      <c r="C1427" s="228" t="s">
        <v>7</v>
      </c>
      <c r="D1427" s="200">
        <v>1</v>
      </c>
      <c r="E1427" s="100"/>
      <c r="F1427" s="200">
        <f>D1427*E1427</f>
        <v>0</v>
      </c>
      <c r="G1427" s="100"/>
      <c r="H1427" s="100"/>
      <c r="I1427" s="948"/>
      <c r="K1427" s="1070"/>
    </row>
    <row r="1428" spans="1:11" s="1071" customFormat="1">
      <c r="A1428" s="279"/>
      <c r="B1428" s="234"/>
      <c r="C1428" s="228"/>
      <c r="D1428" s="221"/>
      <c r="E1428" s="100"/>
      <c r="F1428" s="200"/>
      <c r="G1428" s="100"/>
      <c r="H1428" s="100"/>
      <c r="I1428" s="948"/>
      <c r="K1428" s="1070"/>
    </row>
    <row r="1429" spans="1:11" s="1071" customFormat="1">
      <c r="A1429" s="279">
        <v>61</v>
      </c>
      <c r="B1429" s="234" t="s">
        <v>1888</v>
      </c>
      <c r="C1429" s="228"/>
      <c r="D1429" s="221"/>
      <c r="E1429" s="100"/>
      <c r="F1429" s="200"/>
      <c r="G1429" s="100"/>
      <c r="H1429" s="100"/>
      <c r="I1429" s="948"/>
      <c r="K1429" s="1070"/>
    </row>
    <row r="1430" spans="1:11" s="1071" customFormat="1">
      <c r="A1430" s="279"/>
      <c r="B1430" s="356" t="s">
        <v>1891</v>
      </c>
      <c r="C1430" s="228"/>
      <c r="D1430" s="221"/>
      <c r="E1430" s="100"/>
      <c r="F1430" s="200"/>
      <c r="G1430" s="100"/>
      <c r="H1430" s="100"/>
      <c r="I1430" s="948"/>
      <c r="K1430" s="1070"/>
    </row>
    <row r="1431" spans="1:11" s="1071" customFormat="1">
      <c r="A1431" s="279"/>
      <c r="B1431" s="961" t="s">
        <v>1531</v>
      </c>
      <c r="C1431" s="228"/>
      <c r="D1431" s="221"/>
      <c r="E1431" s="100"/>
      <c r="F1431" s="200"/>
      <c r="G1431" s="100"/>
      <c r="H1431" s="100"/>
      <c r="I1431" s="948"/>
      <c r="K1431" s="1070"/>
    </row>
    <row r="1432" spans="1:11" s="1071" customFormat="1">
      <c r="A1432" s="279"/>
      <c r="B1432" s="1072" t="s">
        <v>1892</v>
      </c>
      <c r="C1432" s="228" t="s">
        <v>7</v>
      </c>
      <c r="D1432" s="200">
        <v>1</v>
      </c>
      <c r="E1432" s="100"/>
      <c r="F1432" s="200">
        <f>D1432*E1432</f>
        <v>0</v>
      </c>
      <c r="G1432" s="100"/>
      <c r="H1432" s="100"/>
      <c r="I1432" s="948"/>
      <c r="K1432" s="1070"/>
    </row>
    <row r="1433" spans="1:11" s="1071" customFormat="1">
      <c r="A1433" s="279"/>
      <c r="B1433" s="234"/>
      <c r="C1433" s="228"/>
      <c r="D1433" s="221"/>
      <c r="E1433" s="100"/>
      <c r="F1433" s="200"/>
      <c r="G1433" s="100"/>
      <c r="H1433" s="100"/>
      <c r="I1433" s="948"/>
      <c r="K1433" s="1070"/>
    </row>
    <row r="1434" spans="1:11" s="1071" customFormat="1">
      <c r="A1434" s="279">
        <v>62</v>
      </c>
      <c r="B1434" s="234" t="s">
        <v>1888</v>
      </c>
      <c r="C1434" s="228"/>
      <c r="D1434" s="221"/>
      <c r="E1434" s="100"/>
      <c r="F1434" s="200"/>
      <c r="G1434" s="100"/>
      <c r="H1434" s="100"/>
      <c r="I1434" s="948"/>
      <c r="K1434" s="1070"/>
    </row>
    <row r="1435" spans="1:11" s="1071" customFormat="1">
      <c r="A1435" s="279"/>
      <c r="B1435" s="356" t="s">
        <v>1893</v>
      </c>
      <c r="C1435" s="228"/>
      <c r="D1435" s="221"/>
      <c r="E1435" s="100"/>
      <c r="F1435" s="200"/>
      <c r="G1435" s="100"/>
      <c r="H1435" s="100"/>
      <c r="I1435" s="948"/>
      <c r="K1435" s="1070"/>
    </row>
    <row r="1436" spans="1:11" s="1071" customFormat="1">
      <c r="A1436" s="279"/>
      <c r="B1436" s="961" t="s">
        <v>1531</v>
      </c>
      <c r="C1436" s="228"/>
      <c r="D1436" s="221"/>
      <c r="E1436" s="100"/>
      <c r="F1436" s="200"/>
      <c r="G1436" s="100"/>
      <c r="H1436" s="100"/>
      <c r="I1436" s="948"/>
      <c r="K1436" s="1070"/>
    </row>
    <row r="1437" spans="1:11" s="1071" customFormat="1">
      <c r="A1437" s="279"/>
      <c r="B1437" s="1072" t="s">
        <v>1894</v>
      </c>
      <c r="C1437" s="228" t="s">
        <v>7</v>
      </c>
      <c r="D1437" s="200">
        <v>3</v>
      </c>
      <c r="E1437" s="100"/>
      <c r="F1437" s="200">
        <f>D1437*E1437</f>
        <v>0</v>
      </c>
      <c r="G1437" s="100"/>
      <c r="H1437" s="100"/>
      <c r="I1437" s="948"/>
      <c r="K1437" s="1070"/>
    </row>
    <row r="1438" spans="1:11" s="1071" customFormat="1">
      <c r="A1438" s="279"/>
      <c r="B1438" s="1072"/>
      <c r="C1438" s="228"/>
      <c r="D1438" s="200"/>
      <c r="E1438" s="100"/>
      <c r="F1438" s="200"/>
      <c r="G1438" s="100"/>
      <c r="H1438" s="100"/>
      <c r="I1438" s="948"/>
      <c r="K1438" s="1070"/>
    </row>
    <row r="1439" spans="1:11" s="1071" customFormat="1">
      <c r="A1439" s="279"/>
      <c r="B1439" s="234"/>
      <c r="C1439" s="228"/>
      <c r="D1439" s="221"/>
      <c r="E1439" s="100"/>
      <c r="F1439" s="200"/>
      <c r="G1439" s="100"/>
      <c r="H1439" s="100"/>
      <c r="I1439" s="948"/>
      <c r="K1439" s="1070"/>
    </row>
    <row r="1440" spans="1:11" s="1071" customFormat="1" ht="25.5">
      <c r="A1440" s="279" t="s">
        <v>1895</v>
      </c>
      <c r="B1440" s="356" t="s">
        <v>1896</v>
      </c>
      <c r="C1440" s="228"/>
      <c r="D1440" s="221"/>
      <c r="E1440" s="100"/>
      <c r="F1440" s="200"/>
      <c r="G1440" s="100"/>
      <c r="H1440" s="100"/>
      <c r="I1440" s="948"/>
      <c r="K1440" s="1070"/>
    </row>
    <row r="1441" spans="1:11" s="1071" customFormat="1">
      <c r="A1441" s="279"/>
      <c r="B1441" s="356" t="s">
        <v>1897</v>
      </c>
      <c r="C1441" s="228"/>
      <c r="D1441" s="221"/>
      <c r="E1441" s="100"/>
      <c r="F1441" s="200"/>
      <c r="G1441" s="100"/>
      <c r="H1441" s="100"/>
      <c r="I1441" s="948"/>
      <c r="K1441" s="1070"/>
    </row>
    <row r="1442" spans="1:11" s="1071" customFormat="1">
      <c r="A1442" s="279"/>
      <c r="B1442" s="1089" t="s">
        <v>1898</v>
      </c>
      <c r="C1442" s="228"/>
      <c r="D1442" s="221"/>
      <c r="E1442" s="100"/>
      <c r="F1442" s="200"/>
      <c r="G1442" s="100"/>
      <c r="H1442" s="100"/>
      <c r="I1442" s="948"/>
      <c r="K1442" s="1070"/>
    </row>
    <row r="1443" spans="1:11" s="1071" customFormat="1">
      <c r="A1443" s="279"/>
      <c r="B1443" s="356" t="s">
        <v>1530</v>
      </c>
      <c r="C1443" s="228"/>
      <c r="D1443" s="221"/>
      <c r="E1443" s="100"/>
      <c r="F1443" s="200"/>
      <c r="G1443" s="100"/>
      <c r="H1443" s="100"/>
      <c r="I1443" s="948"/>
      <c r="K1443" s="1070"/>
    </row>
    <row r="1444" spans="1:11" s="1071" customFormat="1">
      <c r="A1444" s="279"/>
      <c r="B1444" s="234" t="s">
        <v>1899</v>
      </c>
      <c r="C1444" s="228"/>
      <c r="D1444" s="221"/>
      <c r="E1444" s="100"/>
      <c r="F1444" s="200"/>
      <c r="G1444" s="100"/>
      <c r="H1444" s="100"/>
      <c r="I1444" s="948"/>
      <c r="K1444" s="1070"/>
    </row>
    <row r="1445" spans="1:11" s="1071" customFormat="1">
      <c r="A1445" s="279"/>
      <c r="B1445" s="961" t="s">
        <v>1531</v>
      </c>
      <c r="C1445" s="228"/>
      <c r="D1445" s="221"/>
      <c r="E1445" s="100"/>
      <c r="F1445" s="200"/>
      <c r="G1445" s="100"/>
      <c r="H1445" s="100"/>
      <c r="I1445" s="948"/>
      <c r="K1445" s="1070"/>
    </row>
    <row r="1446" spans="1:11" s="1071" customFormat="1">
      <c r="A1446" s="279"/>
      <c r="B1446" s="1072" t="s">
        <v>1900</v>
      </c>
      <c r="C1446" s="228" t="s">
        <v>7</v>
      </c>
      <c r="D1446" s="200">
        <v>1</v>
      </c>
      <c r="E1446" s="100"/>
      <c r="F1446" s="200">
        <f>D1446*E1446</f>
        <v>0</v>
      </c>
      <c r="G1446" s="100"/>
      <c r="H1446" s="100"/>
      <c r="I1446" s="948"/>
      <c r="K1446" s="1070"/>
    </row>
    <row r="1447" spans="1:11" s="1071" customFormat="1">
      <c r="A1447" s="279"/>
      <c r="B1447" s="234"/>
      <c r="C1447" s="228"/>
      <c r="D1447" s="221"/>
      <c r="E1447" s="100"/>
      <c r="F1447" s="200"/>
      <c r="G1447" s="100"/>
      <c r="H1447" s="100"/>
      <c r="I1447" s="948"/>
      <c r="K1447" s="1070"/>
    </row>
    <row r="1448" spans="1:11" s="1071" customFormat="1" ht="25.5">
      <c r="A1448" s="279" t="s">
        <v>1901</v>
      </c>
      <c r="B1448" s="356" t="s">
        <v>1896</v>
      </c>
      <c r="C1448" s="228"/>
      <c r="D1448" s="221"/>
      <c r="E1448" s="100"/>
      <c r="F1448" s="200"/>
      <c r="G1448" s="100"/>
      <c r="H1448" s="100"/>
      <c r="I1448" s="948"/>
      <c r="K1448" s="1070"/>
    </row>
    <row r="1449" spans="1:11" s="1071" customFormat="1" ht="25.5">
      <c r="A1449" s="279"/>
      <c r="B1449" s="356" t="s">
        <v>1902</v>
      </c>
      <c r="C1449" s="228"/>
      <c r="D1449" s="221"/>
      <c r="E1449" s="100"/>
      <c r="F1449" s="200"/>
      <c r="G1449" s="100"/>
      <c r="H1449" s="100"/>
      <c r="I1449" s="948"/>
      <c r="K1449" s="1070"/>
    </row>
    <row r="1450" spans="1:11" s="1071" customFormat="1">
      <c r="A1450" s="279"/>
      <c r="B1450" s="1089" t="s">
        <v>1903</v>
      </c>
      <c r="C1450" s="228"/>
      <c r="D1450" s="221"/>
      <c r="E1450" s="100"/>
      <c r="F1450" s="200"/>
      <c r="G1450" s="100"/>
      <c r="H1450" s="100"/>
      <c r="I1450" s="948"/>
      <c r="K1450" s="1070"/>
    </row>
    <row r="1451" spans="1:11" s="1071" customFormat="1">
      <c r="A1451" s="279"/>
      <c r="B1451" s="356" t="s">
        <v>1530</v>
      </c>
      <c r="C1451" s="228"/>
      <c r="D1451" s="221"/>
      <c r="E1451" s="100"/>
      <c r="F1451" s="200"/>
      <c r="G1451" s="100"/>
      <c r="H1451" s="100"/>
      <c r="I1451" s="948"/>
      <c r="K1451" s="1070"/>
    </row>
    <row r="1452" spans="1:11" s="1071" customFormat="1" ht="25.5">
      <c r="A1452" s="279"/>
      <c r="B1452" s="234" t="s">
        <v>1904</v>
      </c>
      <c r="C1452" s="228"/>
      <c r="D1452" s="221"/>
      <c r="E1452" s="100"/>
      <c r="F1452" s="200"/>
      <c r="G1452" s="100"/>
      <c r="H1452" s="100"/>
      <c r="I1452" s="948"/>
      <c r="K1452" s="1070"/>
    </row>
    <row r="1453" spans="1:11" s="1071" customFormat="1">
      <c r="A1453" s="279"/>
      <c r="B1453" s="961" t="s">
        <v>1531</v>
      </c>
      <c r="C1453" s="228"/>
      <c r="D1453" s="221"/>
      <c r="E1453" s="100"/>
      <c r="F1453" s="200"/>
      <c r="G1453" s="100"/>
      <c r="H1453" s="100"/>
      <c r="I1453" s="948"/>
      <c r="K1453" s="1070"/>
    </row>
    <row r="1454" spans="1:11" s="1071" customFormat="1">
      <c r="A1454" s="279"/>
      <c r="B1454" s="1072" t="s">
        <v>1905</v>
      </c>
      <c r="C1454" s="228" t="s">
        <v>7</v>
      </c>
      <c r="D1454" s="200">
        <v>1</v>
      </c>
      <c r="E1454" s="100"/>
      <c r="F1454" s="200">
        <f>D1454*E1454</f>
        <v>0</v>
      </c>
      <c r="G1454" s="100"/>
      <c r="H1454" s="100"/>
      <c r="I1454" s="948"/>
      <c r="K1454" s="1070"/>
    </row>
    <row r="1455" spans="1:11" s="1071" customFormat="1">
      <c r="A1455" s="279"/>
      <c r="B1455" s="234"/>
      <c r="C1455" s="228"/>
      <c r="D1455" s="221"/>
      <c r="E1455" s="100"/>
      <c r="F1455" s="200"/>
      <c r="G1455" s="100"/>
      <c r="H1455" s="100"/>
      <c r="I1455" s="948"/>
      <c r="K1455" s="1070"/>
    </row>
    <row r="1456" spans="1:11" s="1071" customFormat="1" ht="38.25">
      <c r="A1456" s="279" t="s">
        <v>1906</v>
      </c>
      <c r="B1456" s="356" t="s">
        <v>1907</v>
      </c>
      <c r="C1456" s="228"/>
      <c r="D1456" s="221"/>
      <c r="E1456" s="100"/>
      <c r="F1456" s="200"/>
      <c r="G1456" s="100"/>
      <c r="H1456" s="100"/>
      <c r="I1456" s="948"/>
      <c r="K1456" s="1070"/>
    </row>
    <row r="1457" spans="1:11" s="1071" customFormat="1">
      <c r="A1457" s="279"/>
      <c r="B1457" s="234" t="s">
        <v>1908</v>
      </c>
      <c r="C1457" s="228"/>
      <c r="D1457" s="221"/>
      <c r="E1457" s="100"/>
      <c r="F1457" s="200"/>
      <c r="G1457" s="100"/>
      <c r="H1457" s="100"/>
      <c r="I1457" s="948"/>
      <c r="K1457" s="1070"/>
    </row>
    <row r="1458" spans="1:11" s="1071" customFormat="1">
      <c r="A1458" s="279"/>
      <c r="B1458" s="234" t="s">
        <v>1909</v>
      </c>
      <c r="C1458" s="228"/>
      <c r="D1458" s="221"/>
      <c r="E1458" s="100"/>
      <c r="F1458" s="200"/>
      <c r="G1458" s="100"/>
      <c r="H1458" s="100"/>
      <c r="I1458" s="948"/>
      <c r="K1458" s="1070"/>
    </row>
    <row r="1459" spans="1:11" s="1071" customFormat="1" ht="63.75">
      <c r="A1459" s="279"/>
      <c r="B1459" s="1075" t="s">
        <v>1546</v>
      </c>
      <c r="C1459" s="228"/>
      <c r="D1459" s="221"/>
      <c r="E1459" s="100"/>
      <c r="F1459" s="200"/>
      <c r="G1459" s="100"/>
      <c r="H1459" s="100"/>
      <c r="I1459" s="948"/>
      <c r="K1459" s="1070"/>
    </row>
    <row r="1460" spans="1:11" s="1071" customFormat="1">
      <c r="A1460" s="279"/>
      <c r="B1460" s="961" t="s">
        <v>1531</v>
      </c>
      <c r="C1460" s="228"/>
      <c r="D1460" s="221"/>
      <c r="E1460" s="100"/>
      <c r="F1460" s="200"/>
      <c r="G1460" s="100"/>
      <c r="H1460" s="100"/>
      <c r="I1460" s="948"/>
      <c r="K1460" s="1070"/>
    </row>
    <row r="1461" spans="1:11" s="1071" customFormat="1">
      <c r="A1461" s="279"/>
      <c r="B1461" s="1072" t="s">
        <v>1910</v>
      </c>
      <c r="C1461" s="228" t="s">
        <v>7</v>
      </c>
      <c r="D1461" s="200">
        <v>1</v>
      </c>
      <c r="E1461" s="100"/>
      <c r="F1461" s="200">
        <f>D1461*E1461</f>
        <v>0</v>
      </c>
      <c r="G1461" s="100"/>
      <c r="H1461" s="100"/>
      <c r="I1461" s="948"/>
      <c r="K1461" s="1070"/>
    </row>
    <row r="1462" spans="1:11" s="1071" customFormat="1">
      <c r="A1462" s="279"/>
      <c r="B1462" s="234"/>
      <c r="C1462" s="228"/>
      <c r="D1462" s="221"/>
      <c r="E1462" s="100"/>
      <c r="F1462" s="200"/>
      <c r="G1462" s="100"/>
      <c r="H1462" s="100"/>
      <c r="I1462" s="948"/>
      <c r="K1462" s="1070"/>
    </row>
    <row r="1463" spans="1:11" s="1071" customFormat="1" ht="25.5">
      <c r="A1463" s="279" t="s">
        <v>1911</v>
      </c>
      <c r="B1463" s="356" t="s">
        <v>1896</v>
      </c>
      <c r="C1463" s="228"/>
      <c r="D1463" s="221"/>
      <c r="E1463" s="100"/>
      <c r="F1463" s="200"/>
      <c r="G1463" s="100"/>
      <c r="H1463" s="100"/>
      <c r="I1463" s="948"/>
      <c r="K1463" s="1070"/>
    </row>
    <row r="1464" spans="1:11" s="1071" customFormat="1">
      <c r="A1464" s="279"/>
      <c r="B1464" s="234" t="s">
        <v>1912</v>
      </c>
      <c r="C1464" s="228"/>
      <c r="D1464" s="221"/>
      <c r="E1464" s="100"/>
      <c r="F1464" s="200"/>
      <c r="G1464" s="100"/>
      <c r="H1464" s="100"/>
      <c r="I1464" s="948"/>
      <c r="K1464" s="1070"/>
    </row>
    <row r="1465" spans="1:11" s="1071" customFormat="1">
      <c r="A1465" s="279"/>
      <c r="B1465" s="234" t="s">
        <v>1913</v>
      </c>
      <c r="C1465" s="228"/>
      <c r="D1465" s="221"/>
      <c r="E1465" s="100"/>
      <c r="F1465" s="200"/>
      <c r="G1465" s="100"/>
      <c r="H1465" s="100"/>
      <c r="I1465" s="948"/>
      <c r="K1465" s="1070"/>
    </row>
    <row r="1466" spans="1:11" s="1071" customFormat="1">
      <c r="A1466" s="279"/>
      <c r="B1466" s="961" t="s">
        <v>1531</v>
      </c>
      <c r="C1466" s="228"/>
      <c r="D1466" s="221"/>
      <c r="E1466" s="100"/>
      <c r="F1466" s="200"/>
      <c r="G1466" s="100"/>
      <c r="H1466" s="100"/>
      <c r="I1466" s="948"/>
      <c r="K1466" s="1070"/>
    </row>
    <row r="1467" spans="1:11" s="1071" customFormat="1">
      <c r="A1467" s="279"/>
      <c r="B1467" s="1072" t="s">
        <v>1914</v>
      </c>
      <c r="C1467" s="228" t="s">
        <v>7</v>
      </c>
      <c r="D1467" s="200">
        <v>1</v>
      </c>
      <c r="E1467" s="100"/>
      <c r="F1467" s="200">
        <f>D1467*E1467</f>
        <v>0</v>
      </c>
      <c r="G1467" s="100"/>
      <c r="H1467" s="100"/>
      <c r="I1467" s="948"/>
      <c r="K1467" s="1070"/>
    </row>
    <row r="1468" spans="1:11" s="1071" customFormat="1">
      <c r="A1468" s="279"/>
      <c r="B1468" s="1072" t="s">
        <v>1915</v>
      </c>
      <c r="C1468" s="228" t="s">
        <v>7</v>
      </c>
      <c r="D1468" s="200">
        <v>1</v>
      </c>
      <c r="E1468" s="100"/>
      <c r="F1468" s="200">
        <f>D1468*E1468</f>
        <v>0</v>
      </c>
      <c r="G1468" s="100"/>
      <c r="H1468" s="100"/>
      <c r="I1468" s="948"/>
      <c r="K1468" s="1070"/>
    </row>
    <row r="1469" spans="1:11" s="1071" customFormat="1">
      <c r="A1469" s="279"/>
      <c r="B1469" s="234"/>
      <c r="C1469" s="228"/>
      <c r="D1469" s="221"/>
      <c r="E1469" s="100"/>
      <c r="F1469" s="200"/>
      <c r="G1469" s="100"/>
      <c r="H1469" s="100"/>
      <c r="I1469" s="948"/>
      <c r="K1469" s="1070"/>
    </row>
    <row r="1470" spans="1:11" s="1071" customFormat="1">
      <c r="A1470" s="279" t="s">
        <v>1916</v>
      </c>
      <c r="B1470" s="234" t="s">
        <v>1871</v>
      </c>
      <c r="C1470" s="228"/>
      <c r="D1470" s="221"/>
      <c r="E1470" s="100"/>
      <c r="F1470" s="200"/>
      <c r="G1470" s="100"/>
      <c r="H1470" s="100"/>
      <c r="I1470" s="948"/>
      <c r="K1470" s="1070"/>
    </row>
    <row r="1471" spans="1:11" s="1071" customFormat="1">
      <c r="A1471" s="279"/>
      <c r="B1471" s="234" t="s">
        <v>1917</v>
      </c>
      <c r="C1471" s="228"/>
      <c r="D1471" s="221"/>
      <c r="E1471" s="100"/>
      <c r="F1471" s="200"/>
      <c r="G1471" s="100"/>
      <c r="H1471" s="100"/>
      <c r="I1471" s="948"/>
      <c r="K1471" s="1070"/>
    </row>
    <row r="1472" spans="1:11" s="1071" customFormat="1">
      <c r="A1472" s="279"/>
      <c r="B1472" s="961" t="s">
        <v>1531</v>
      </c>
      <c r="C1472" s="228"/>
      <c r="D1472" s="221"/>
      <c r="E1472" s="100"/>
      <c r="F1472" s="200"/>
      <c r="G1472" s="100"/>
      <c r="H1472" s="100"/>
      <c r="I1472" s="948"/>
      <c r="K1472" s="1070"/>
    </row>
    <row r="1473" spans="1:11" s="1071" customFormat="1">
      <c r="A1473" s="279"/>
      <c r="B1473" s="1072" t="s">
        <v>1918</v>
      </c>
      <c r="C1473" s="228" t="s">
        <v>7</v>
      </c>
      <c r="D1473" s="200">
        <v>1</v>
      </c>
      <c r="E1473" s="100"/>
      <c r="F1473" s="200">
        <f>D1473*E1473</f>
        <v>0</v>
      </c>
      <c r="G1473" s="100"/>
      <c r="H1473" s="100"/>
      <c r="I1473" s="948"/>
      <c r="K1473" s="1070"/>
    </row>
    <row r="1474" spans="1:11" s="1071" customFormat="1">
      <c r="A1474" s="279"/>
      <c r="B1474" s="234"/>
      <c r="C1474" s="228"/>
      <c r="D1474" s="221"/>
      <c r="E1474" s="100"/>
      <c r="F1474" s="200"/>
      <c r="G1474" s="100"/>
      <c r="H1474" s="100"/>
      <c r="I1474" s="948"/>
      <c r="K1474" s="1070"/>
    </row>
    <row r="1475" spans="1:11" s="1071" customFormat="1" ht="70.5" customHeight="1">
      <c r="A1475" s="279">
        <v>70</v>
      </c>
      <c r="B1475" s="1087" t="s">
        <v>1919</v>
      </c>
      <c r="C1475" s="228"/>
      <c r="D1475" s="221"/>
      <c r="E1475" s="100"/>
      <c r="F1475" s="200"/>
      <c r="G1475" s="100"/>
      <c r="H1475" s="100"/>
      <c r="I1475" s="948"/>
      <c r="K1475" s="1070"/>
    </row>
    <row r="1476" spans="1:11" s="1071" customFormat="1" ht="25.5">
      <c r="A1476" s="279"/>
      <c r="B1476" s="1087" t="s">
        <v>1920</v>
      </c>
      <c r="C1476" s="228"/>
      <c r="D1476" s="221"/>
      <c r="E1476" s="100"/>
      <c r="F1476" s="200"/>
      <c r="G1476" s="100"/>
      <c r="H1476" s="100"/>
      <c r="I1476" s="948"/>
      <c r="K1476" s="1070"/>
    </row>
    <row r="1477" spans="1:11" s="1071" customFormat="1" ht="51">
      <c r="A1477" s="279"/>
      <c r="B1477" s="1087" t="s">
        <v>1921</v>
      </c>
      <c r="C1477" s="228"/>
      <c r="D1477" s="221"/>
      <c r="E1477" s="100"/>
      <c r="F1477" s="200"/>
      <c r="G1477" s="100"/>
      <c r="H1477" s="100"/>
      <c r="I1477" s="948"/>
      <c r="K1477" s="1070"/>
    </row>
    <row r="1478" spans="1:11" s="1071" customFormat="1" ht="25.5">
      <c r="A1478" s="279"/>
      <c r="B1478" s="1086" t="s">
        <v>1922</v>
      </c>
      <c r="C1478" s="228"/>
      <c r="D1478" s="221"/>
      <c r="E1478" s="100"/>
      <c r="F1478" s="200"/>
      <c r="G1478" s="100"/>
      <c r="H1478" s="100"/>
      <c r="I1478" s="948"/>
      <c r="K1478" s="1070"/>
    </row>
    <row r="1479" spans="1:11" s="1071" customFormat="1">
      <c r="A1479" s="279"/>
      <c r="B1479" s="1086" t="s">
        <v>1923</v>
      </c>
      <c r="C1479" s="228"/>
      <c r="D1479" s="221"/>
      <c r="E1479" s="100"/>
      <c r="F1479" s="200"/>
      <c r="G1479" s="100"/>
      <c r="H1479" s="100"/>
      <c r="I1479" s="948"/>
      <c r="K1479" s="1070"/>
    </row>
    <row r="1480" spans="1:11" s="1071" customFormat="1" ht="38.25">
      <c r="A1480" s="279"/>
      <c r="B1480" s="1089" t="s">
        <v>1924</v>
      </c>
      <c r="C1480" s="228"/>
      <c r="D1480" s="221"/>
      <c r="E1480" s="100"/>
      <c r="F1480" s="200"/>
      <c r="G1480" s="100"/>
      <c r="H1480" s="100"/>
      <c r="I1480" s="948"/>
      <c r="K1480" s="1070"/>
    </row>
    <row r="1481" spans="1:11" s="1071" customFormat="1" ht="63.75">
      <c r="A1481" s="279"/>
      <c r="B1481" s="1075" t="s">
        <v>1546</v>
      </c>
      <c r="C1481" s="228"/>
      <c r="D1481" s="221"/>
      <c r="E1481" s="100"/>
      <c r="F1481" s="200"/>
      <c r="G1481" s="100"/>
      <c r="H1481" s="100"/>
      <c r="I1481" s="948"/>
      <c r="K1481" s="1070"/>
    </row>
    <row r="1482" spans="1:11" s="1071" customFormat="1" ht="51">
      <c r="A1482" s="279"/>
      <c r="B1482" s="1096" t="s">
        <v>1925</v>
      </c>
      <c r="C1482" s="228"/>
      <c r="D1482" s="221"/>
      <c r="E1482" s="100"/>
      <c r="F1482" s="200"/>
      <c r="G1482" s="100"/>
      <c r="H1482" s="100"/>
      <c r="I1482" s="948"/>
      <c r="K1482" s="1070"/>
    </row>
    <row r="1483" spans="1:11" s="1071" customFormat="1" ht="51">
      <c r="A1483" s="279"/>
      <c r="B1483" s="1089" t="s">
        <v>1926</v>
      </c>
      <c r="C1483" s="228"/>
      <c r="D1483" s="221"/>
      <c r="E1483" s="100"/>
      <c r="F1483" s="200"/>
      <c r="G1483" s="100"/>
      <c r="H1483" s="100"/>
      <c r="I1483" s="948"/>
      <c r="K1483" s="1070"/>
    </row>
    <row r="1484" spans="1:11" s="1071" customFormat="1" ht="51">
      <c r="A1484" s="279"/>
      <c r="B1484" s="1089" t="s">
        <v>1927</v>
      </c>
      <c r="C1484" s="228"/>
      <c r="D1484" s="221"/>
      <c r="E1484" s="100"/>
      <c r="F1484" s="200"/>
      <c r="G1484" s="100"/>
      <c r="H1484" s="100"/>
      <c r="I1484" s="948"/>
      <c r="K1484" s="1070"/>
    </row>
    <row r="1485" spans="1:11" s="1071" customFormat="1" ht="51">
      <c r="A1485" s="279"/>
      <c r="B1485" s="1087" t="s">
        <v>1851</v>
      </c>
      <c r="C1485" s="228"/>
      <c r="D1485" s="221"/>
      <c r="E1485" s="100"/>
      <c r="F1485" s="200"/>
      <c r="G1485" s="100"/>
      <c r="H1485" s="100"/>
      <c r="I1485" s="948"/>
      <c r="K1485" s="1070"/>
    </row>
    <row r="1486" spans="1:11" s="1071" customFormat="1">
      <c r="A1486" s="279"/>
      <c r="B1486" s="961" t="s">
        <v>1531</v>
      </c>
      <c r="C1486" s="228"/>
      <c r="D1486" s="221"/>
      <c r="E1486" s="100"/>
      <c r="F1486" s="200"/>
      <c r="G1486" s="100"/>
      <c r="H1486" s="100"/>
      <c r="I1486" s="948"/>
      <c r="K1486" s="1070"/>
    </row>
    <row r="1487" spans="1:11" s="1071" customFormat="1">
      <c r="A1487" s="279"/>
      <c r="B1487" s="1072" t="s">
        <v>1928</v>
      </c>
      <c r="C1487" s="228" t="s">
        <v>7</v>
      </c>
      <c r="D1487" s="200">
        <v>1</v>
      </c>
      <c r="E1487" s="100"/>
      <c r="F1487" s="200">
        <f>D1487*E1487</f>
        <v>0</v>
      </c>
      <c r="G1487" s="100"/>
      <c r="H1487" s="100"/>
      <c r="K1487" s="1070"/>
    </row>
    <row r="1488" spans="1:11" s="1071" customFormat="1">
      <c r="A1488" s="279"/>
      <c r="B1488" s="234"/>
      <c r="C1488" s="228"/>
      <c r="D1488" s="221"/>
      <c r="E1488" s="100"/>
      <c r="F1488" s="200"/>
      <c r="G1488" s="100"/>
      <c r="H1488" s="100"/>
      <c r="I1488" s="948"/>
      <c r="K1488" s="1070"/>
    </row>
    <row r="1489" spans="1:11" s="1071" customFormat="1" ht="63.75">
      <c r="A1489" s="279">
        <v>71</v>
      </c>
      <c r="B1489" s="1087" t="s">
        <v>1929</v>
      </c>
      <c r="C1489" s="228"/>
      <c r="D1489" s="221"/>
      <c r="E1489" s="100"/>
      <c r="F1489" s="200"/>
      <c r="G1489" s="100"/>
      <c r="H1489" s="100"/>
      <c r="I1489" s="948"/>
      <c r="K1489" s="1070"/>
    </row>
    <row r="1490" spans="1:11" s="1071" customFormat="1" ht="25.5">
      <c r="A1490" s="279"/>
      <c r="B1490" s="1087" t="s">
        <v>1920</v>
      </c>
      <c r="C1490" s="228"/>
      <c r="D1490" s="221"/>
      <c r="E1490" s="100"/>
      <c r="F1490" s="200"/>
      <c r="G1490" s="100"/>
      <c r="H1490" s="100"/>
      <c r="I1490" s="948"/>
      <c r="K1490" s="1070"/>
    </row>
    <row r="1491" spans="1:11" s="1071" customFormat="1" ht="51">
      <c r="A1491" s="279"/>
      <c r="B1491" s="1087" t="s">
        <v>1921</v>
      </c>
      <c r="C1491" s="228"/>
      <c r="D1491" s="221"/>
      <c r="E1491" s="100"/>
      <c r="F1491" s="200"/>
      <c r="G1491" s="100"/>
      <c r="H1491" s="100"/>
      <c r="I1491" s="948"/>
      <c r="K1491" s="1070"/>
    </row>
    <row r="1492" spans="1:11" s="1071" customFormat="1" ht="25.5">
      <c r="A1492" s="279"/>
      <c r="B1492" s="1086" t="s">
        <v>1922</v>
      </c>
      <c r="C1492" s="228"/>
      <c r="D1492" s="221"/>
      <c r="E1492" s="100"/>
      <c r="F1492" s="200"/>
      <c r="G1492" s="100"/>
      <c r="H1492" s="100"/>
      <c r="I1492" s="948"/>
      <c r="K1492" s="1070"/>
    </row>
    <row r="1493" spans="1:11" s="1071" customFormat="1">
      <c r="A1493" s="279"/>
      <c r="B1493" s="1086" t="s">
        <v>1930</v>
      </c>
      <c r="C1493" s="228"/>
      <c r="D1493" s="221"/>
      <c r="E1493" s="100"/>
      <c r="F1493" s="200"/>
      <c r="G1493" s="100"/>
      <c r="H1493" s="100"/>
      <c r="I1493" s="948"/>
      <c r="K1493" s="1070"/>
    </row>
    <row r="1494" spans="1:11" s="1071" customFormat="1" ht="38.25">
      <c r="A1494" s="279"/>
      <c r="B1494" s="1089" t="s">
        <v>1924</v>
      </c>
      <c r="C1494" s="228"/>
      <c r="D1494" s="221"/>
      <c r="E1494" s="100"/>
      <c r="F1494" s="200"/>
      <c r="G1494" s="100"/>
      <c r="H1494" s="100"/>
      <c r="I1494" s="948"/>
      <c r="K1494" s="1070"/>
    </row>
    <row r="1495" spans="1:11" s="1071" customFormat="1">
      <c r="A1495" s="279"/>
      <c r="B1495" s="1089" t="s">
        <v>1931</v>
      </c>
      <c r="C1495" s="228"/>
      <c r="D1495" s="221"/>
      <c r="E1495" s="100"/>
      <c r="F1495" s="200"/>
      <c r="G1495" s="100"/>
      <c r="H1495" s="100"/>
      <c r="I1495" s="948"/>
      <c r="K1495" s="1070"/>
    </row>
    <row r="1496" spans="1:11" s="1071" customFormat="1">
      <c r="A1496" s="279"/>
      <c r="B1496" s="961" t="s">
        <v>1531</v>
      </c>
      <c r="C1496" s="228"/>
      <c r="D1496" s="221"/>
      <c r="E1496" s="100"/>
      <c r="F1496" s="200"/>
      <c r="G1496" s="100"/>
      <c r="H1496" s="100"/>
      <c r="I1496" s="948"/>
      <c r="K1496" s="1070"/>
    </row>
    <row r="1497" spans="1:11" s="1071" customFormat="1">
      <c r="A1497" s="279"/>
      <c r="B1497" s="1072" t="s">
        <v>1932</v>
      </c>
      <c r="C1497" s="228" t="s">
        <v>7</v>
      </c>
      <c r="D1497" s="200">
        <v>1</v>
      </c>
      <c r="E1497" s="100"/>
      <c r="F1497" s="200">
        <f>D1497*E1497</f>
        <v>0</v>
      </c>
      <c r="G1497" s="100"/>
      <c r="H1497" s="100"/>
      <c r="I1497" s="948"/>
      <c r="K1497" s="1070"/>
    </row>
    <row r="1498" spans="1:11" s="1071" customFormat="1">
      <c r="A1498" s="279"/>
      <c r="B1498" s="234"/>
      <c r="C1498" s="228"/>
      <c r="D1498" s="221"/>
      <c r="E1498" s="100"/>
      <c r="F1498" s="200"/>
      <c r="G1498" s="100"/>
      <c r="H1498" s="100"/>
      <c r="I1498" s="948"/>
      <c r="K1498" s="1070"/>
    </row>
    <row r="1499" spans="1:11" s="1071" customFormat="1">
      <c r="A1499" s="279"/>
      <c r="B1499" s="234"/>
      <c r="C1499" s="228"/>
      <c r="D1499" s="221"/>
      <c r="E1499" s="100"/>
      <c r="F1499" s="200"/>
      <c r="G1499" s="100"/>
      <c r="H1499" s="100"/>
      <c r="I1499" s="948"/>
      <c r="K1499" s="1070"/>
    </row>
    <row r="1500" spans="1:11" s="1071" customFormat="1" ht="25.5">
      <c r="A1500" s="279" t="s">
        <v>1933</v>
      </c>
      <c r="B1500" s="961" t="s">
        <v>1841</v>
      </c>
      <c r="C1500" s="228"/>
      <c r="D1500" s="221"/>
      <c r="E1500" s="100"/>
      <c r="F1500" s="200"/>
      <c r="G1500" s="100"/>
      <c r="H1500" s="100"/>
      <c r="I1500" s="16"/>
      <c r="K1500" s="1070"/>
    </row>
    <row r="1501" spans="1:11" s="1071" customFormat="1" ht="25.5">
      <c r="A1501" s="279"/>
      <c r="B1501" s="1089" t="s">
        <v>1934</v>
      </c>
      <c r="C1501" s="228"/>
      <c r="D1501" s="221"/>
      <c r="E1501" s="100"/>
      <c r="F1501" s="200"/>
      <c r="G1501" s="100"/>
      <c r="H1501" s="100"/>
      <c r="I1501" s="948"/>
      <c r="K1501" s="1070"/>
    </row>
    <row r="1502" spans="1:11" s="1071" customFormat="1">
      <c r="A1502" s="279"/>
      <c r="B1502" s="1089" t="s">
        <v>1935</v>
      </c>
      <c r="C1502" s="228"/>
      <c r="D1502" s="221"/>
      <c r="E1502" s="100"/>
      <c r="F1502" s="200"/>
      <c r="G1502" s="100"/>
      <c r="H1502" s="100"/>
      <c r="I1502" s="948"/>
      <c r="K1502" s="1070"/>
    </row>
    <row r="1503" spans="1:11" s="1071" customFormat="1">
      <c r="A1503" s="279"/>
      <c r="B1503" s="234" t="s">
        <v>1936</v>
      </c>
      <c r="C1503" s="228"/>
      <c r="D1503" s="221"/>
      <c r="E1503" s="100"/>
      <c r="F1503" s="200"/>
      <c r="G1503" s="100"/>
      <c r="H1503" s="100"/>
      <c r="I1503" s="948"/>
      <c r="K1503" s="1070"/>
    </row>
    <row r="1504" spans="1:11" s="1071" customFormat="1">
      <c r="A1504" s="279"/>
      <c r="B1504" s="1078" t="s">
        <v>1937</v>
      </c>
      <c r="C1504" s="228"/>
      <c r="D1504" s="221"/>
      <c r="E1504" s="100"/>
      <c r="F1504" s="200"/>
      <c r="G1504" s="100"/>
      <c r="H1504" s="100"/>
      <c r="I1504" s="948"/>
    </row>
    <row r="1505" spans="1:11" s="1071" customFormat="1">
      <c r="A1505" s="279"/>
      <c r="B1505" s="961" t="s">
        <v>1531</v>
      </c>
      <c r="C1505" s="228"/>
      <c r="D1505" s="221"/>
      <c r="E1505" s="100"/>
      <c r="F1505" s="200"/>
      <c r="G1505" s="100"/>
      <c r="H1505" s="100"/>
      <c r="I1505" s="948"/>
      <c r="K1505" s="1070"/>
    </row>
    <row r="1506" spans="1:11" s="1071" customFormat="1">
      <c r="A1506" s="279"/>
      <c r="B1506" s="1072" t="s">
        <v>1938</v>
      </c>
      <c r="C1506" s="228" t="s">
        <v>7</v>
      </c>
      <c r="D1506" s="200">
        <v>1</v>
      </c>
      <c r="E1506" s="100"/>
      <c r="F1506" s="200">
        <f>D1506*E1506</f>
        <v>0</v>
      </c>
      <c r="G1506" s="100"/>
      <c r="H1506" s="100"/>
      <c r="I1506" s="948"/>
      <c r="K1506" s="1070"/>
    </row>
    <row r="1507" spans="1:11" s="1071" customFormat="1">
      <c r="A1507" s="279"/>
      <c r="B1507" s="1072" t="s">
        <v>1939</v>
      </c>
      <c r="C1507" s="228" t="s">
        <v>7</v>
      </c>
      <c r="D1507" s="200">
        <v>1</v>
      </c>
      <c r="E1507" s="100"/>
      <c r="F1507" s="200">
        <f>D1507*E1507</f>
        <v>0</v>
      </c>
      <c r="G1507" s="100"/>
      <c r="H1507" s="100"/>
      <c r="I1507" s="948"/>
      <c r="K1507" s="1070"/>
    </row>
    <row r="1508" spans="1:11" s="1071" customFormat="1">
      <c r="A1508" s="279"/>
      <c r="B1508" s="234"/>
      <c r="C1508" s="228"/>
      <c r="D1508" s="221"/>
      <c r="E1508" s="100"/>
      <c r="F1508" s="200"/>
      <c r="G1508" s="100"/>
      <c r="H1508" s="100"/>
      <c r="I1508" s="948"/>
      <c r="K1508" s="1070"/>
    </row>
    <row r="1509" spans="1:11" s="1071" customFormat="1" ht="38.25">
      <c r="A1509" s="279" t="s">
        <v>1940</v>
      </c>
      <c r="B1509" s="356" t="s">
        <v>1941</v>
      </c>
      <c r="C1509" s="228"/>
      <c r="D1509" s="221"/>
      <c r="E1509" s="100"/>
      <c r="F1509" s="200"/>
      <c r="G1509" s="100"/>
      <c r="H1509" s="100"/>
      <c r="I1509" s="948"/>
      <c r="K1509" s="1070"/>
    </row>
    <row r="1510" spans="1:11" s="1071" customFormat="1">
      <c r="A1510" s="279"/>
      <c r="B1510" s="356" t="s">
        <v>1942</v>
      </c>
      <c r="C1510" s="228"/>
      <c r="D1510" s="221"/>
      <c r="E1510" s="100"/>
      <c r="F1510" s="200"/>
      <c r="G1510" s="100"/>
      <c r="H1510" s="100"/>
      <c r="I1510" s="948"/>
      <c r="K1510" s="1070"/>
    </row>
    <row r="1511" spans="1:11" s="1071" customFormat="1">
      <c r="A1511" s="279"/>
      <c r="B1511" s="1078" t="s">
        <v>1943</v>
      </c>
      <c r="C1511" s="228"/>
      <c r="D1511" s="221"/>
      <c r="E1511" s="100"/>
      <c r="F1511" s="200"/>
      <c r="G1511" s="100"/>
      <c r="H1511" s="100"/>
      <c r="I1511" s="948"/>
      <c r="K1511" s="1070"/>
    </row>
    <row r="1512" spans="1:11" s="1071" customFormat="1" ht="51">
      <c r="A1512" s="279"/>
      <c r="B1512" s="1087" t="s">
        <v>1921</v>
      </c>
      <c r="C1512" s="228"/>
      <c r="D1512" s="221"/>
      <c r="E1512" s="100"/>
      <c r="F1512" s="200"/>
      <c r="G1512" s="100"/>
      <c r="H1512" s="100"/>
      <c r="I1512" s="948"/>
      <c r="K1512" s="1070"/>
    </row>
    <row r="1513" spans="1:11" s="1071" customFormat="1" ht="63.75">
      <c r="A1513" s="279"/>
      <c r="B1513" s="1075" t="s">
        <v>1546</v>
      </c>
      <c r="C1513" s="228"/>
      <c r="D1513" s="221"/>
      <c r="E1513" s="100"/>
      <c r="F1513" s="200"/>
      <c r="G1513" s="100"/>
      <c r="H1513" s="100"/>
      <c r="I1513" s="948"/>
      <c r="K1513" s="1070"/>
    </row>
    <row r="1514" spans="1:11" s="1071" customFormat="1">
      <c r="A1514" s="279"/>
      <c r="B1514" s="961" t="s">
        <v>1531</v>
      </c>
      <c r="C1514" s="228"/>
      <c r="D1514" s="200"/>
      <c r="E1514" s="100"/>
      <c r="F1514" s="200"/>
      <c r="G1514" s="100"/>
      <c r="H1514" s="100"/>
      <c r="I1514" s="948"/>
      <c r="K1514" s="1070"/>
    </row>
    <row r="1515" spans="1:11" s="1071" customFormat="1">
      <c r="A1515" s="279"/>
      <c r="B1515" s="1072" t="s">
        <v>1944</v>
      </c>
      <c r="C1515" s="228" t="s">
        <v>7</v>
      </c>
      <c r="D1515" s="200">
        <v>2</v>
      </c>
      <c r="E1515" s="100"/>
      <c r="F1515" s="200">
        <f>D1515*E1515</f>
        <v>0</v>
      </c>
      <c r="G1515" s="100"/>
      <c r="H1515" s="100"/>
      <c r="I1515" s="948"/>
      <c r="K1515" s="1070"/>
    </row>
    <row r="1516" spans="1:11" s="1071" customFormat="1">
      <c r="A1516" s="279"/>
      <c r="B1516" s="234"/>
      <c r="C1516" s="228"/>
      <c r="D1516" s="221"/>
      <c r="E1516" s="100"/>
      <c r="F1516" s="200"/>
      <c r="G1516" s="100"/>
      <c r="H1516" s="100"/>
      <c r="I1516" s="948"/>
      <c r="K1516" s="1070"/>
    </row>
    <row r="1517" spans="1:11" s="1071" customFormat="1" ht="25.5">
      <c r="A1517" s="279" t="s">
        <v>1945</v>
      </c>
      <c r="B1517" s="961" t="s">
        <v>1841</v>
      </c>
      <c r="C1517" s="228"/>
      <c r="D1517" s="221"/>
      <c r="E1517" s="100"/>
      <c r="F1517" s="200"/>
      <c r="G1517" s="100"/>
      <c r="H1517" s="100"/>
      <c r="I1517" s="948"/>
      <c r="K1517" s="1070"/>
    </row>
    <row r="1518" spans="1:11" s="1071" customFormat="1">
      <c r="A1518" s="279"/>
      <c r="B1518" s="356" t="s">
        <v>1946</v>
      </c>
      <c r="C1518" s="228"/>
      <c r="D1518" s="221"/>
      <c r="E1518" s="100"/>
      <c r="F1518" s="200"/>
      <c r="G1518" s="100"/>
      <c r="H1518" s="100"/>
      <c r="I1518" s="948"/>
      <c r="K1518" s="1070"/>
    </row>
    <row r="1519" spans="1:11" s="1071" customFormat="1">
      <c r="A1519" s="279"/>
      <c r="B1519" s="234" t="s">
        <v>1947</v>
      </c>
      <c r="C1519" s="228"/>
      <c r="D1519" s="221"/>
      <c r="E1519" s="100"/>
      <c r="F1519" s="200"/>
      <c r="G1519" s="100"/>
      <c r="H1519" s="100"/>
      <c r="I1519" s="948"/>
      <c r="K1519" s="1070"/>
    </row>
    <row r="1520" spans="1:11" s="1071" customFormat="1">
      <c r="A1520" s="279"/>
      <c r="B1520" s="961" t="s">
        <v>1531</v>
      </c>
      <c r="C1520" s="228"/>
      <c r="D1520" s="221"/>
      <c r="E1520" s="100"/>
      <c r="F1520" s="200"/>
      <c r="G1520" s="100"/>
      <c r="H1520" s="100"/>
      <c r="I1520" s="948"/>
      <c r="K1520" s="1070"/>
    </row>
    <row r="1521" spans="1:11" s="1071" customFormat="1">
      <c r="A1521" s="279"/>
      <c r="B1521" s="1072" t="s">
        <v>1948</v>
      </c>
      <c r="C1521" s="228" t="s">
        <v>7</v>
      </c>
      <c r="D1521" s="200">
        <v>4</v>
      </c>
      <c r="E1521" s="100"/>
      <c r="F1521" s="200">
        <f>D1521*E1521</f>
        <v>0</v>
      </c>
      <c r="G1521" s="100"/>
      <c r="H1521" s="100"/>
      <c r="I1521" s="948"/>
      <c r="K1521" s="1070"/>
    </row>
    <row r="1522" spans="1:11" s="1071" customFormat="1">
      <c r="A1522" s="279"/>
      <c r="B1522" s="234"/>
      <c r="C1522" s="228"/>
      <c r="D1522" s="221"/>
      <c r="E1522" s="100"/>
      <c r="F1522" s="200"/>
      <c r="G1522" s="100"/>
      <c r="H1522" s="100"/>
      <c r="I1522" s="948"/>
      <c r="K1522" s="1070"/>
    </row>
    <row r="1523" spans="1:11" s="1071" customFormat="1" ht="25.5">
      <c r="A1523" s="279" t="s">
        <v>1949</v>
      </c>
      <c r="B1523" s="961" t="s">
        <v>1841</v>
      </c>
      <c r="C1523" s="228"/>
      <c r="D1523" s="221"/>
      <c r="E1523" s="100"/>
      <c r="F1523" s="200"/>
      <c r="G1523" s="100"/>
      <c r="H1523" s="100"/>
      <c r="I1523" s="948"/>
      <c r="K1523" s="1070"/>
    </row>
    <row r="1524" spans="1:11" s="1071" customFormat="1">
      <c r="A1524" s="279"/>
      <c r="B1524" s="356" t="s">
        <v>1950</v>
      </c>
      <c r="C1524" s="228"/>
      <c r="D1524" s="221"/>
      <c r="E1524" s="100"/>
      <c r="F1524" s="200"/>
      <c r="G1524" s="100"/>
      <c r="H1524" s="100"/>
      <c r="I1524" s="948"/>
      <c r="K1524" s="1070"/>
    </row>
    <row r="1525" spans="1:11" s="1071" customFormat="1">
      <c r="A1525" s="279"/>
      <c r="B1525" s="234" t="s">
        <v>1947</v>
      </c>
      <c r="C1525" s="228"/>
      <c r="D1525" s="221"/>
      <c r="E1525" s="100"/>
      <c r="F1525" s="200"/>
      <c r="G1525" s="100"/>
      <c r="H1525" s="100"/>
      <c r="I1525" s="948"/>
      <c r="K1525" s="1070"/>
    </row>
    <row r="1526" spans="1:11" s="1071" customFormat="1">
      <c r="A1526" s="279"/>
      <c r="B1526" s="961" t="s">
        <v>1531</v>
      </c>
      <c r="C1526" s="228"/>
      <c r="D1526" s="221"/>
      <c r="E1526" s="100"/>
      <c r="F1526" s="200"/>
      <c r="G1526" s="100"/>
      <c r="H1526" s="100"/>
      <c r="I1526" s="948"/>
      <c r="K1526" s="1070"/>
    </row>
    <row r="1527" spans="1:11" s="1071" customFormat="1">
      <c r="A1527" s="279"/>
      <c r="B1527" s="1072" t="s">
        <v>1951</v>
      </c>
      <c r="C1527" s="228" t="s">
        <v>7</v>
      </c>
      <c r="D1527" s="200">
        <v>4</v>
      </c>
      <c r="E1527" s="100"/>
      <c r="F1527" s="200">
        <f>D1527*E1527</f>
        <v>0</v>
      </c>
      <c r="G1527" s="100"/>
      <c r="H1527" s="100"/>
      <c r="I1527" s="948"/>
      <c r="K1527" s="1070"/>
    </row>
    <row r="1528" spans="1:11" s="1071" customFormat="1">
      <c r="A1528" s="279"/>
      <c r="B1528" s="1072" t="s">
        <v>1952</v>
      </c>
      <c r="C1528" s="228" t="s">
        <v>7</v>
      </c>
      <c r="D1528" s="200">
        <v>2</v>
      </c>
      <c r="E1528" s="100"/>
      <c r="F1528" s="200">
        <f>D1528*E1528</f>
        <v>0</v>
      </c>
      <c r="G1528" s="100"/>
      <c r="H1528" s="100"/>
      <c r="I1528" s="948"/>
      <c r="K1528" s="1070"/>
    </row>
    <row r="1529" spans="1:11" s="1071" customFormat="1">
      <c r="A1529" s="279"/>
      <c r="B1529" s="234"/>
      <c r="C1529" s="228"/>
      <c r="D1529" s="221"/>
      <c r="E1529" s="100"/>
      <c r="F1529" s="200"/>
      <c r="G1529" s="100"/>
      <c r="H1529" s="100"/>
      <c r="I1529" s="948"/>
      <c r="K1529" s="1070"/>
    </row>
    <row r="1530" spans="1:11" s="1071" customFormat="1" ht="25.5">
      <c r="A1530" s="279" t="s">
        <v>1953</v>
      </c>
      <c r="B1530" s="961" t="s">
        <v>1954</v>
      </c>
      <c r="C1530" s="228"/>
      <c r="D1530" s="221"/>
      <c r="E1530" s="100"/>
      <c r="F1530" s="200"/>
      <c r="G1530" s="100"/>
      <c r="H1530" s="100"/>
      <c r="I1530" s="948"/>
      <c r="K1530" s="1070"/>
    </row>
    <row r="1531" spans="1:11" s="1071" customFormat="1">
      <c r="A1531" s="279"/>
      <c r="B1531" s="356" t="s">
        <v>1955</v>
      </c>
      <c r="C1531" s="228"/>
      <c r="D1531" s="221"/>
      <c r="E1531" s="100"/>
      <c r="F1531" s="200"/>
      <c r="G1531" s="100"/>
      <c r="H1531" s="100"/>
      <c r="I1531" s="948"/>
      <c r="K1531" s="1070"/>
    </row>
    <row r="1532" spans="1:11" s="1071" customFormat="1">
      <c r="A1532" s="279"/>
      <c r="B1532" s="234" t="s">
        <v>1947</v>
      </c>
      <c r="C1532" s="228"/>
      <c r="D1532" s="221"/>
      <c r="E1532" s="100"/>
      <c r="F1532" s="200"/>
      <c r="G1532" s="100"/>
      <c r="H1532" s="100"/>
      <c r="I1532" s="948"/>
      <c r="K1532" s="1070"/>
    </row>
    <row r="1533" spans="1:11" s="1071" customFormat="1">
      <c r="A1533" s="279"/>
      <c r="B1533" s="961" t="s">
        <v>1531</v>
      </c>
      <c r="C1533" s="228"/>
      <c r="D1533" s="221"/>
      <c r="E1533" s="100"/>
      <c r="F1533" s="200"/>
      <c r="G1533" s="100"/>
      <c r="H1533" s="100"/>
      <c r="I1533" s="948"/>
      <c r="K1533" s="1070"/>
    </row>
    <row r="1534" spans="1:11" s="1071" customFormat="1">
      <c r="A1534" s="279"/>
      <c r="B1534" s="1072" t="s">
        <v>1956</v>
      </c>
      <c r="C1534" s="228" t="s">
        <v>7</v>
      </c>
      <c r="D1534" s="200">
        <v>12</v>
      </c>
      <c r="E1534" s="100"/>
      <c r="F1534" s="200">
        <f>D1534*E1534</f>
        <v>0</v>
      </c>
      <c r="G1534" s="100"/>
      <c r="H1534" s="100"/>
      <c r="I1534" s="948"/>
      <c r="K1534" s="1070"/>
    </row>
    <row r="1535" spans="1:11" s="1071" customFormat="1">
      <c r="A1535" s="279"/>
      <c r="B1535" s="234"/>
      <c r="C1535" s="228"/>
      <c r="D1535" s="221"/>
      <c r="E1535" s="100"/>
      <c r="F1535" s="200"/>
      <c r="G1535" s="100"/>
      <c r="H1535" s="100"/>
      <c r="I1535" s="948"/>
      <c r="K1535" s="1070"/>
    </row>
    <row r="1536" spans="1:11" s="1071" customFormat="1">
      <c r="A1536" s="279"/>
      <c r="B1536" s="234"/>
      <c r="C1536" s="228"/>
      <c r="D1536" s="221"/>
      <c r="E1536" s="100"/>
      <c r="F1536" s="200"/>
      <c r="G1536" s="100"/>
      <c r="H1536" s="100"/>
      <c r="I1536" s="948"/>
      <c r="K1536" s="1070"/>
    </row>
    <row r="1537" spans="1:11" s="1071" customFormat="1" ht="25.5">
      <c r="A1537" s="279" t="s">
        <v>1957</v>
      </c>
      <c r="B1537" s="961" t="s">
        <v>1958</v>
      </c>
      <c r="C1537" s="228"/>
      <c r="D1537" s="221"/>
      <c r="E1537" s="100"/>
      <c r="F1537" s="200"/>
      <c r="G1537" s="100"/>
      <c r="H1537" s="100"/>
      <c r="I1537" s="948"/>
      <c r="K1537" s="1070"/>
    </row>
    <row r="1538" spans="1:11" s="1071" customFormat="1">
      <c r="A1538" s="279"/>
      <c r="B1538" s="356" t="s">
        <v>1959</v>
      </c>
      <c r="C1538" s="228"/>
      <c r="D1538" s="221"/>
      <c r="E1538" s="100"/>
      <c r="F1538" s="200"/>
      <c r="G1538" s="100"/>
      <c r="H1538" s="100"/>
      <c r="I1538" s="948"/>
      <c r="K1538" s="1070"/>
    </row>
    <row r="1539" spans="1:11" s="1071" customFormat="1">
      <c r="A1539" s="279"/>
      <c r="B1539" s="234" t="s">
        <v>1947</v>
      </c>
      <c r="C1539" s="228"/>
      <c r="D1539" s="221"/>
      <c r="E1539" s="100"/>
      <c r="F1539" s="200"/>
      <c r="G1539" s="100"/>
      <c r="H1539" s="100"/>
      <c r="I1539" s="948"/>
      <c r="K1539" s="1070"/>
    </row>
    <row r="1540" spans="1:11" s="1071" customFormat="1">
      <c r="A1540" s="279"/>
      <c r="B1540" s="961" t="s">
        <v>1531</v>
      </c>
      <c r="C1540" s="228"/>
      <c r="D1540" s="221"/>
      <c r="E1540" s="100"/>
      <c r="F1540" s="200"/>
      <c r="G1540" s="100"/>
      <c r="H1540" s="100"/>
      <c r="I1540" s="948"/>
      <c r="K1540" s="1070"/>
    </row>
    <row r="1541" spans="1:11" s="1071" customFormat="1">
      <c r="A1541" s="279"/>
      <c r="B1541" s="1072" t="s">
        <v>1956</v>
      </c>
      <c r="C1541" s="228" t="s">
        <v>7</v>
      </c>
      <c r="D1541" s="200">
        <v>12</v>
      </c>
      <c r="E1541" s="100"/>
      <c r="F1541" s="200">
        <f>D1541*E1541</f>
        <v>0</v>
      </c>
      <c r="G1541" s="100"/>
      <c r="H1541" s="100"/>
      <c r="I1541" s="948"/>
      <c r="K1541" s="1070"/>
    </row>
    <row r="1542" spans="1:11" s="1071" customFormat="1">
      <c r="A1542" s="279"/>
      <c r="B1542" s="234"/>
      <c r="C1542" s="228"/>
      <c r="D1542" s="221"/>
      <c r="E1542" s="100"/>
      <c r="F1542" s="200"/>
      <c r="G1542" s="100"/>
      <c r="H1542" s="100"/>
      <c r="I1542" s="948"/>
      <c r="K1542" s="1070"/>
    </row>
    <row r="1543" spans="1:11" s="1071" customFormat="1" ht="25.5">
      <c r="A1543" s="279">
        <v>78</v>
      </c>
      <c r="B1543" s="961" t="s">
        <v>1960</v>
      </c>
      <c r="C1543" s="228"/>
      <c r="D1543" s="221"/>
      <c r="E1543" s="100"/>
      <c r="F1543" s="200"/>
      <c r="G1543" s="100"/>
      <c r="H1543" s="100"/>
      <c r="I1543" s="948"/>
      <c r="K1543" s="1070"/>
    </row>
    <row r="1544" spans="1:11" s="1071" customFormat="1">
      <c r="A1544" s="279"/>
      <c r="B1544" s="961" t="s">
        <v>1936</v>
      </c>
      <c r="C1544" s="228"/>
      <c r="D1544" s="221"/>
      <c r="E1544" s="100"/>
      <c r="F1544" s="200"/>
      <c r="G1544" s="100"/>
      <c r="H1544" s="100"/>
      <c r="I1544" s="948"/>
      <c r="K1544" s="1070"/>
    </row>
    <row r="1545" spans="1:11" s="1071" customFormat="1">
      <c r="A1545" s="279"/>
      <c r="B1545" s="356" t="s">
        <v>1961</v>
      </c>
      <c r="C1545" s="228"/>
      <c r="D1545" s="221"/>
      <c r="E1545" s="100"/>
      <c r="F1545" s="200"/>
      <c r="G1545" s="100"/>
      <c r="H1545" s="100"/>
      <c r="I1545" s="948"/>
      <c r="K1545" s="1070"/>
    </row>
    <row r="1546" spans="1:11" s="1071" customFormat="1">
      <c r="A1546" s="279"/>
      <c r="B1546" s="234" t="s">
        <v>1943</v>
      </c>
      <c r="C1546" s="228"/>
      <c r="D1546" s="221"/>
      <c r="E1546" s="100"/>
      <c r="F1546" s="200"/>
      <c r="G1546" s="100"/>
      <c r="H1546" s="100"/>
      <c r="I1546" s="948"/>
      <c r="K1546" s="1070"/>
    </row>
    <row r="1547" spans="1:11" s="1071" customFormat="1" ht="25.5">
      <c r="A1547" s="279"/>
      <c r="B1547" s="234" t="s">
        <v>1962</v>
      </c>
      <c r="C1547" s="228"/>
      <c r="D1547" s="221"/>
      <c r="E1547" s="100"/>
      <c r="F1547" s="200"/>
      <c r="G1547" s="100"/>
      <c r="H1547" s="100"/>
      <c r="I1547" s="948"/>
      <c r="K1547" s="1070"/>
    </row>
    <row r="1548" spans="1:11" s="1071" customFormat="1">
      <c r="A1548" s="279"/>
      <c r="B1548" s="961" t="s">
        <v>1531</v>
      </c>
      <c r="C1548" s="228"/>
      <c r="D1548" s="221"/>
      <c r="E1548" s="100"/>
      <c r="F1548" s="200"/>
      <c r="G1548" s="100"/>
      <c r="H1548" s="100"/>
      <c r="I1548" s="948"/>
      <c r="K1548" s="1070"/>
    </row>
    <row r="1549" spans="1:11" s="1071" customFormat="1">
      <c r="A1549" s="279"/>
      <c r="B1549" s="1072" t="s">
        <v>1963</v>
      </c>
      <c r="C1549" s="228" t="s">
        <v>7</v>
      </c>
      <c r="D1549" s="200">
        <v>1</v>
      </c>
      <c r="E1549" s="100"/>
      <c r="F1549" s="200">
        <f>D1549*E1549</f>
        <v>0</v>
      </c>
      <c r="G1549" s="100"/>
      <c r="H1549" s="100"/>
      <c r="I1549" s="948"/>
      <c r="K1549" s="1070"/>
    </row>
    <row r="1550" spans="1:11" s="1071" customFormat="1">
      <c r="A1550" s="279"/>
      <c r="B1550" s="234"/>
      <c r="C1550" s="228"/>
      <c r="D1550" s="221"/>
      <c r="E1550" s="100"/>
      <c r="F1550" s="200"/>
      <c r="G1550" s="100"/>
      <c r="H1550" s="100"/>
      <c r="I1550" s="948"/>
      <c r="K1550" s="1070"/>
    </row>
    <row r="1551" spans="1:11" s="1071" customFormat="1" ht="25.5">
      <c r="A1551" s="279">
        <v>79</v>
      </c>
      <c r="B1551" s="961" t="s">
        <v>1960</v>
      </c>
      <c r="C1551" s="228"/>
      <c r="D1551" s="221"/>
      <c r="E1551" s="100"/>
      <c r="F1551" s="200"/>
      <c r="G1551" s="100"/>
      <c r="H1551" s="100"/>
      <c r="I1551" s="948"/>
      <c r="K1551" s="1070"/>
    </row>
    <row r="1552" spans="1:11" s="1071" customFormat="1">
      <c r="A1552" s="279"/>
      <c r="B1552" s="961" t="s">
        <v>1964</v>
      </c>
      <c r="C1552" s="228"/>
      <c r="D1552" s="221"/>
      <c r="E1552" s="100"/>
      <c r="F1552" s="200"/>
      <c r="G1552" s="100"/>
      <c r="H1552" s="100"/>
      <c r="I1552" s="948"/>
      <c r="K1552" s="1070"/>
    </row>
    <row r="1553" spans="1:11" s="1071" customFormat="1">
      <c r="A1553" s="279"/>
      <c r="B1553" s="356" t="s">
        <v>1965</v>
      </c>
      <c r="C1553" s="228"/>
      <c r="D1553" s="221"/>
      <c r="E1553" s="100"/>
      <c r="F1553" s="200"/>
      <c r="G1553" s="100"/>
      <c r="H1553" s="100"/>
      <c r="I1553" s="948"/>
      <c r="K1553" s="1070"/>
    </row>
    <row r="1554" spans="1:11" s="1071" customFormat="1">
      <c r="A1554" s="279"/>
      <c r="B1554" s="356" t="s">
        <v>1966</v>
      </c>
      <c r="C1554" s="228"/>
      <c r="D1554" s="221"/>
      <c r="E1554" s="100"/>
      <c r="F1554" s="200"/>
      <c r="G1554" s="100"/>
      <c r="H1554" s="100"/>
      <c r="I1554" s="948"/>
      <c r="K1554" s="1070"/>
    </row>
    <row r="1555" spans="1:11" s="1071" customFormat="1">
      <c r="A1555" s="279"/>
      <c r="B1555" s="234" t="s">
        <v>1943</v>
      </c>
      <c r="C1555" s="228"/>
      <c r="D1555" s="221"/>
      <c r="E1555" s="100"/>
      <c r="F1555" s="200"/>
      <c r="G1555" s="100"/>
      <c r="H1555" s="100"/>
      <c r="I1555" s="948"/>
      <c r="K1555" s="1070"/>
    </row>
    <row r="1556" spans="1:11" s="1071" customFormat="1" ht="63.75">
      <c r="A1556" s="279"/>
      <c r="B1556" s="1075" t="s">
        <v>1546</v>
      </c>
      <c r="C1556" s="228"/>
      <c r="D1556" s="221"/>
      <c r="E1556" s="100"/>
      <c r="F1556" s="200"/>
      <c r="G1556" s="100"/>
      <c r="H1556" s="100"/>
      <c r="I1556" s="948"/>
      <c r="K1556" s="1070"/>
    </row>
    <row r="1557" spans="1:11" s="1071" customFormat="1" ht="25.5">
      <c r="A1557" s="279"/>
      <c r="B1557" s="234" t="s">
        <v>1967</v>
      </c>
      <c r="C1557" s="228"/>
      <c r="D1557" s="221"/>
      <c r="E1557" s="100"/>
      <c r="F1557" s="200"/>
      <c r="G1557" s="100"/>
      <c r="H1557" s="100"/>
      <c r="I1557" s="948"/>
      <c r="K1557" s="1070"/>
    </row>
    <row r="1558" spans="1:11" s="1071" customFormat="1">
      <c r="A1558" s="279"/>
      <c r="B1558" s="961" t="s">
        <v>1531</v>
      </c>
      <c r="C1558" s="228"/>
      <c r="D1558" s="221"/>
      <c r="E1558" s="100"/>
      <c r="F1558" s="200"/>
      <c r="G1558" s="100"/>
      <c r="H1558" s="100"/>
      <c r="I1558" s="948"/>
      <c r="K1558" s="1070"/>
    </row>
    <row r="1559" spans="1:11" s="1071" customFormat="1">
      <c r="A1559" s="279"/>
      <c r="B1559" s="1072" t="s">
        <v>1968</v>
      </c>
      <c r="C1559" s="228" t="s">
        <v>7</v>
      </c>
      <c r="D1559" s="200">
        <v>1</v>
      </c>
      <c r="E1559" s="100"/>
      <c r="F1559" s="200">
        <f>D1559*E1559</f>
        <v>0</v>
      </c>
      <c r="G1559" s="100"/>
      <c r="H1559" s="100"/>
      <c r="I1559" s="948"/>
      <c r="K1559" s="1070"/>
    </row>
    <row r="1560" spans="1:11" s="1071" customFormat="1">
      <c r="A1560" s="279"/>
      <c r="B1560" s="234"/>
      <c r="C1560" s="228"/>
      <c r="D1560" s="221"/>
      <c r="E1560" s="100"/>
      <c r="F1560" s="200"/>
      <c r="G1560" s="100"/>
      <c r="H1560" s="100"/>
      <c r="I1560" s="948"/>
      <c r="K1560" s="1070"/>
    </row>
    <row r="1561" spans="1:11" s="1071" customFormat="1" ht="25.5">
      <c r="A1561" s="279">
        <v>80</v>
      </c>
      <c r="B1561" s="961" t="s">
        <v>1960</v>
      </c>
      <c r="C1561" s="228"/>
      <c r="D1561" s="221"/>
      <c r="E1561" s="100"/>
      <c r="F1561" s="200"/>
      <c r="G1561" s="100"/>
      <c r="H1561" s="100"/>
      <c r="I1561" s="948"/>
      <c r="K1561" s="1070"/>
    </row>
    <row r="1562" spans="1:11" s="1071" customFormat="1">
      <c r="A1562" s="279"/>
      <c r="B1562" s="961" t="s">
        <v>1936</v>
      </c>
      <c r="C1562" s="228"/>
      <c r="D1562" s="221"/>
      <c r="E1562" s="100"/>
      <c r="F1562" s="200"/>
      <c r="G1562" s="100"/>
      <c r="H1562" s="100"/>
      <c r="I1562" s="948"/>
      <c r="K1562" s="1070"/>
    </row>
    <row r="1563" spans="1:11" s="1071" customFormat="1">
      <c r="A1563" s="279"/>
      <c r="B1563" s="356" t="s">
        <v>1969</v>
      </c>
      <c r="C1563" s="228"/>
      <c r="D1563" s="221"/>
      <c r="E1563" s="100"/>
      <c r="F1563" s="200"/>
      <c r="G1563" s="100"/>
      <c r="H1563" s="100"/>
      <c r="I1563" s="948"/>
      <c r="K1563" s="1070"/>
    </row>
    <row r="1564" spans="1:11" s="1071" customFormat="1">
      <c r="A1564" s="279"/>
      <c r="B1564" s="234" t="s">
        <v>1943</v>
      </c>
      <c r="C1564" s="228"/>
      <c r="D1564" s="221"/>
      <c r="E1564" s="100"/>
      <c r="F1564" s="200"/>
      <c r="G1564" s="100"/>
      <c r="H1564" s="100"/>
      <c r="I1564" s="948"/>
      <c r="K1564" s="1070"/>
    </row>
    <row r="1565" spans="1:11" s="1071" customFormat="1" ht="25.5">
      <c r="A1565" s="279"/>
      <c r="B1565" s="234" t="s">
        <v>1970</v>
      </c>
      <c r="C1565" s="228"/>
      <c r="D1565" s="221"/>
      <c r="E1565" s="100"/>
      <c r="F1565" s="200"/>
      <c r="G1565" s="100"/>
      <c r="H1565" s="100"/>
      <c r="I1565" s="948"/>
      <c r="K1565" s="1070"/>
    </row>
    <row r="1566" spans="1:11" s="1071" customFormat="1">
      <c r="A1566" s="279"/>
      <c r="B1566" s="961" t="s">
        <v>1531</v>
      </c>
      <c r="C1566" s="228"/>
      <c r="D1566" s="221"/>
      <c r="E1566" s="100"/>
      <c r="F1566" s="200"/>
      <c r="G1566" s="100"/>
      <c r="H1566" s="100"/>
      <c r="I1566" s="948"/>
      <c r="K1566" s="1070"/>
    </row>
    <row r="1567" spans="1:11" s="1071" customFormat="1">
      <c r="A1567" s="279"/>
      <c r="B1567" s="1072" t="s">
        <v>1971</v>
      </c>
      <c r="C1567" s="228" t="s">
        <v>7</v>
      </c>
      <c r="D1567" s="200">
        <v>1</v>
      </c>
      <c r="E1567" s="100"/>
      <c r="F1567" s="200">
        <f>D1567*E1567</f>
        <v>0</v>
      </c>
      <c r="G1567" s="100"/>
      <c r="H1567" s="100"/>
      <c r="I1567" s="948"/>
      <c r="K1567" s="1070"/>
    </row>
    <row r="1568" spans="1:11" s="1071" customFormat="1">
      <c r="A1568" s="279"/>
      <c r="B1568" s="234"/>
      <c r="C1568" s="228"/>
      <c r="D1568" s="221"/>
      <c r="E1568" s="100"/>
      <c r="F1568" s="200"/>
      <c r="G1568" s="100"/>
      <c r="H1568" s="100"/>
      <c r="I1568" s="948"/>
      <c r="K1568" s="1070"/>
    </row>
    <row r="1569" spans="1:11" s="1071" customFormat="1" ht="25.5">
      <c r="A1569" s="279">
        <v>81</v>
      </c>
      <c r="B1569" s="356" t="s">
        <v>1972</v>
      </c>
      <c r="C1569" s="321"/>
      <c r="D1569" s="307"/>
      <c r="E1569" s="100"/>
      <c r="F1569" s="200"/>
      <c r="G1569" s="100"/>
      <c r="H1569" s="1097"/>
      <c r="I1569" s="948"/>
      <c r="K1569" s="1070"/>
    </row>
    <row r="1570" spans="1:11" s="1071" customFormat="1" ht="25.5">
      <c r="A1570" s="279"/>
      <c r="B1570" s="950" t="s">
        <v>1973</v>
      </c>
      <c r="C1570" s="321"/>
      <c r="D1570" s="307"/>
      <c r="E1570" s="100"/>
      <c r="F1570" s="200"/>
      <c r="G1570" s="100"/>
      <c r="H1570" s="1097"/>
      <c r="I1570" s="948"/>
      <c r="K1570" s="1070"/>
    </row>
    <row r="1571" spans="1:11" s="1071" customFormat="1">
      <c r="A1571" s="279"/>
      <c r="B1571" s="950" t="s">
        <v>1974</v>
      </c>
      <c r="C1571" s="321"/>
      <c r="D1571" s="307"/>
      <c r="E1571" s="100"/>
      <c r="F1571" s="200"/>
      <c r="G1571" s="100"/>
      <c r="H1571" s="1097"/>
      <c r="I1571" s="948"/>
      <c r="K1571" s="1070"/>
    </row>
    <row r="1572" spans="1:11" s="1071" customFormat="1">
      <c r="A1572" s="279"/>
      <c r="B1572" s="950" t="s">
        <v>1530</v>
      </c>
      <c r="C1572" s="321"/>
      <c r="D1572" s="307"/>
      <c r="E1572" s="100"/>
      <c r="F1572" s="200"/>
      <c r="G1572" s="100"/>
      <c r="H1572" s="1097"/>
      <c r="I1572" s="948"/>
      <c r="K1572" s="1070"/>
    </row>
    <row r="1573" spans="1:11" s="1071" customFormat="1">
      <c r="A1573" s="279"/>
      <c r="B1573" s="1077" t="s">
        <v>1975</v>
      </c>
      <c r="C1573" s="321"/>
      <c r="D1573" s="307"/>
      <c r="E1573" s="100"/>
      <c r="F1573" s="200"/>
      <c r="G1573" s="100"/>
      <c r="H1573" s="1097"/>
      <c r="I1573" s="948"/>
      <c r="K1573" s="1070"/>
    </row>
    <row r="1574" spans="1:11" s="1071" customFormat="1" ht="38.25">
      <c r="A1574" s="279"/>
      <c r="B1574" s="1077" t="s">
        <v>1976</v>
      </c>
      <c r="C1574" s="321"/>
      <c r="D1574" s="307"/>
      <c r="E1574" s="100"/>
      <c r="F1574" s="200"/>
      <c r="G1574" s="100"/>
      <c r="H1574" s="1097"/>
      <c r="I1574" s="948"/>
      <c r="K1574" s="1070"/>
    </row>
    <row r="1575" spans="1:11" s="1071" customFormat="1">
      <c r="A1575" s="279"/>
      <c r="B1575" s="950" t="s">
        <v>1627</v>
      </c>
      <c r="C1575" s="321"/>
      <c r="D1575" s="307"/>
      <c r="E1575" s="100"/>
      <c r="F1575" s="200"/>
      <c r="G1575" s="100"/>
      <c r="H1575" s="1097"/>
      <c r="I1575" s="948"/>
      <c r="K1575" s="1070"/>
    </row>
    <row r="1576" spans="1:11" s="1071" customFormat="1">
      <c r="A1576" s="279"/>
      <c r="B1576" s="950" t="s">
        <v>1628</v>
      </c>
      <c r="C1576" s="321"/>
      <c r="D1576" s="307"/>
      <c r="E1576" s="100"/>
      <c r="F1576" s="200"/>
      <c r="G1576" s="100"/>
      <c r="H1576" s="1097"/>
      <c r="I1576" s="948"/>
      <c r="K1576" s="1070"/>
    </row>
    <row r="1577" spans="1:11" s="1071" customFormat="1" ht="25.5">
      <c r="A1577" s="279"/>
      <c r="B1577" s="950" t="s">
        <v>1537</v>
      </c>
      <c r="C1577" s="321"/>
      <c r="D1577" s="307"/>
      <c r="E1577" s="100"/>
      <c r="F1577" s="200"/>
      <c r="G1577" s="100"/>
      <c r="H1577" s="1097"/>
      <c r="I1577" s="948"/>
      <c r="K1577" s="1070"/>
    </row>
    <row r="1578" spans="1:11" s="1071" customFormat="1">
      <c r="A1578" s="279"/>
      <c r="B1578" s="950" t="s">
        <v>1977</v>
      </c>
      <c r="C1578" s="321"/>
      <c r="D1578" s="307"/>
      <c r="E1578" s="100"/>
      <c r="F1578" s="200"/>
      <c r="G1578" s="100"/>
      <c r="H1578" s="1097"/>
      <c r="I1578" s="948"/>
      <c r="K1578" s="1070"/>
    </row>
    <row r="1579" spans="1:11" s="1071" customFormat="1">
      <c r="A1579" s="279"/>
      <c r="B1579" s="1078" t="s">
        <v>1631</v>
      </c>
      <c r="C1579" s="321"/>
      <c r="D1579" s="307"/>
      <c r="E1579" s="100"/>
      <c r="F1579" s="200"/>
      <c r="G1579" s="100"/>
      <c r="H1579" s="1097"/>
      <c r="I1579" s="948"/>
      <c r="K1579" s="1070"/>
    </row>
    <row r="1580" spans="1:11" s="1071" customFormat="1">
      <c r="A1580" s="279"/>
      <c r="B1580" s="1079" t="s">
        <v>1978</v>
      </c>
      <c r="C1580" s="228" t="s">
        <v>7</v>
      </c>
      <c r="D1580" s="200">
        <v>1</v>
      </c>
      <c r="E1580" s="100"/>
      <c r="F1580" s="200">
        <f>D1580*E1580</f>
        <v>0</v>
      </c>
      <c r="G1580" s="100"/>
      <c r="H1580" s="105">
        <f>D1580*E1580</f>
        <v>0</v>
      </c>
      <c r="I1580" s="948"/>
      <c r="K1580" s="1070"/>
    </row>
    <row r="1581" spans="1:11" s="1071" customFormat="1">
      <c r="A1581" s="279"/>
      <c r="B1581" s="234"/>
      <c r="C1581" s="228"/>
      <c r="D1581" s="221"/>
      <c r="E1581" s="100"/>
      <c r="F1581" s="200"/>
      <c r="G1581" s="100"/>
      <c r="H1581" s="100"/>
      <c r="I1581" s="948"/>
      <c r="K1581" s="1070"/>
    </row>
    <row r="1582" spans="1:11" s="1071" customFormat="1" ht="25.5">
      <c r="A1582" s="279">
        <v>82</v>
      </c>
      <c r="B1582" s="356" t="s">
        <v>1621</v>
      </c>
      <c r="C1582" s="321"/>
      <c r="D1582" s="307"/>
      <c r="E1582" s="100"/>
      <c r="F1582" s="200"/>
      <c r="G1582" s="100"/>
      <c r="H1582" s="1097"/>
      <c r="I1582" s="948"/>
      <c r="K1582" s="1070"/>
    </row>
    <row r="1583" spans="1:11" s="1071" customFormat="1" ht="25.5">
      <c r="A1583" s="279"/>
      <c r="B1583" s="950" t="s">
        <v>1622</v>
      </c>
      <c r="C1583" s="321"/>
      <c r="D1583" s="307"/>
      <c r="E1583" s="100"/>
      <c r="F1583" s="200"/>
      <c r="G1583" s="100"/>
      <c r="H1583" s="1097"/>
      <c r="I1583" s="948"/>
      <c r="K1583" s="1070"/>
    </row>
    <row r="1584" spans="1:11" s="1071" customFormat="1" ht="15" customHeight="1">
      <c r="A1584" s="279"/>
      <c r="B1584" s="950" t="s">
        <v>1979</v>
      </c>
      <c r="C1584" s="321"/>
      <c r="D1584" s="307"/>
      <c r="E1584" s="100"/>
      <c r="F1584" s="200"/>
      <c r="G1584" s="100"/>
      <c r="H1584" s="1097"/>
      <c r="I1584" s="948"/>
      <c r="K1584" s="1070"/>
    </row>
    <row r="1585" spans="1:11" s="1071" customFormat="1">
      <c r="A1585" s="279"/>
      <c r="B1585" s="950" t="s">
        <v>1530</v>
      </c>
      <c r="C1585" s="321"/>
      <c r="D1585" s="307"/>
      <c r="E1585" s="100"/>
      <c r="F1585" s="200"/>
      <c r="G1585" s="100"/>
      <c r="H1585" s="1097"/>
      <c r="I1585" s="948"/>
      <c r="K1585" s="1070"/>
    </row>
    <row r="1586" spans="1:11" s="1071" customFormat="1">
      <c r="A1586" s="279"/>
      <c r="B1586" s="1077" t="s">
        <v>1980</v>
      </c>
      <c r="C1586" s="321"/>
      <c r="D1586" s="307"/>
      <c r="E1586" s="100"/>
      <c r="F1586" s="200"/>
      <c r="G1586" s="100"/>
      <c r="H1586" s="1097"/>
      <c r="I1586" s="948"/>
      <c r="K1586" s="1070"/>
    </row>
    <row r="1587" spans="1:11" s="1071" customFormat="1" ht="38.25">
      <c r="A1587" s="279"/>
      <c r="B1587" s="1077" t="s">
        <v>1626</v>
      </c>
      <c r="C1587" s="321"/>
      <c r="D1587" s="307"/>
      <c r="E1587" s="100"/>
      <c r="F1587" s="200"/>
      <c r="G1587" s="100"/>
      <c r="H1587" s="1097"/>
      <c r="I1587" s="948"/>
      <c r="K1587" s="1070"/>
    </row>
    <row r="1588" spans="1:11" s="1071" customFormat="1">
      <c r="A1588" s="279"/>
      <c r="B1588" s="950" t="s">
        <v>1627</v>
      </c>
      <c r="C1588" s="321"/>
      <c r="D1588" s="307"/>
      <c r="E1588" s="100"/>
      <c r="F1588" s="200"/>
      <c r="G1588" s="100"/>
      <c r="H1588" s="1097"/>
      <c r="I1588" s="948"/>
      <c r="K1588" s="1070"/>
    </row>
    <row r="1589" spans="1:11" s="1071" customFormat="1">
      <c r="A1589" s="279"/>
      <c r="B1589" s="950" t="s">
        <v>1628</v>
      </c>
      <c r="C1589" s="321"/>
      <c r="D1589" s="307"/>
      <c r="E1589" s="100"/>
      <c r="F1589" s="200"/>
      <c r="G1589" s="100"/>
      <c r="H1589" s="1097"/>
      <c r="I1589" s="948"/>
      <c r="K1589" s="1070"/>
    </row>
    <row r="1590" spans="1:11" s="1071" customFormat="1" ht="25.5">
      <c r="A1590" s="279"/>
      <c r="B1590" s="950" t="s">
        <v>1537</v>
      </c>
      <c r="C1590" s="321"/>
      <c r="D1590" s="307"/>
      <c r="E1590" s="100"/>
      <c r="F1590" s="200"/>
      <c r="G1590" s="100"/>
      <c r="H1590" s="1097"/>
      <c r="I1590" s="948"/>
      <c r="K1590" s="1070"/>
    </row>
    <row r="1591" spans="1:11" s="1071" customFormat="1" ht="30.75" customHeight="1">
      <c r="A1591" s="279"/>
      <c r="B1591" s="234" t="s">
        <v>1981</v>
      </c>
      <c r="C1591" s="321"/>
      <c r="D1591" s="307"/>
      <c r="E1591" s="100"/>
      <c r="F1591" s="200"/>
      <c r="G1591" s="100"/>
      <c r="H1591" s="1097"/>
      <c r="I1591" s="948"/>
      <c r="K1591" s="1070"/>
    </row>
    <row r="1592" spans="1:11" s="1071" customFormat="1">
      <c r="A1592" s="279"/>
      <c r="B1592" s="950" t="s">
        <v>1630</v>
      </c>
      <c r="C1592" s="321"/>
      <c r="D1592" s="307"/>
      <c r="E1592" s="100"/>
      <c r="F1592" s="200"/>
      <c r="G1592" s="100"/>
      <c r="H1592" s="1097"/>
      <c r="I1592" s="948"/>
      <c r="K1592" s="1070"/>
    </row>
    <row r="1593" spans="1:11" s="1071" customFormat="1">
      <c r="A1593" s="279"/>
      <c r="B1593" s="1078" t="s">
        <v>1631</v>
      </c>
      <c r="C1593" s="321"/>
      <c r="D1593" s="307"/>
      <c r="E1593" s="100"/>
      <c r="F1593" s="200"/>
      <c r="G1593" s="100"/>
      <c r="H1593" s="1097"/>
      <c r="I1593" s="948"/>
      <c r="K1593" s="1070"/>
    </row>
    <row r="1594" spans="1:11" s="1071" customFormat="1">
      <c r="A1594" s="279"/>
      <c r="B1594" s="1079" t="s">
        <v>1982</v>
      </c>
      <c r="C1594" s="228" t="s">
        <v>7</v>
      </c>
      <c r="D1594" s="200">
        <v>1</v>
      </c>
      <c r="E1594" s="100"/>
      <c r="F1594" s="200">
        <f>D1594*E1594</f>
        <v>0</v>
      </c>
      <c r="G1594" s="100"/>
      <c r="H1594" s="105">
        <f>D1594*E1594</f>
        <v>0</v>
      </c>
      <c r="I1594" s="948"/>
      <c r="K1594" s="1070"/>
    </row>
    <row r="1595" spans="1:11" s="1071" customFormat="1">
      <c r="A1595" s="279"/>
      <c r="B1595" s="234"/>
      <c r="C1595" s="228"/>
      <c r="D1595" s="221"/>
      <c r="E1595" s="100"/>
      <c r="F1595" s="200"/>
      <c r="G1595" s="100"/>
      <c r="H1595" s="100"/>
      <c r="I1595" s="948"/>
      <c r="K1595" s="1070"/>
    </row>
    <row r="1596" spans="1:11" s="1071" customFormat="1" ht="25.5">
      <c r="A1596" s="279">
        <v>83</v>
      </c>
      <c r="B1596" s="356" t="s">
        <v>1841</v>
      </c>
      <c r="C1596" s="228"/>
      <c r="D1596" s="221"/>
      <c r="E1596" s="100"/>
      <c r="F1596" s="200"/>
      <c r="G1596" s="100"/>
      <c r="H1596" s="100"/>
      <c r="I1596" s="948"/>
      <c r="K1596" s="1070"/>
    </row>
    <row r="1597" spans="1:11" s="1071" customFormat="1">
      <c r="A1597" s="279"/>
      <c r="B1597" s="234" t="s">
        <v>1871</v>
      </c>
      <c r="C1597" s="228"/>
      <c r="D1597" s="221"/>
      <c r="E1597" s="100"/>
      <c r="F1597" s="200"/>
      <c r="G1597" s="100"/>
      <c r="H1597" s="100"/>
      <c r="I1597" s="948"/>
      <c r="K1597" s="1070"/>
    </row>
    <row r="1598" spans="1:11" s="1071" customFormat="1">
      <c r="A1598" s="279"/>
      <c r="B1598" s="1089" t="s">
        <v>1983</v>
      </c>
      <c r="C1598" s="228"/>
      <c r="D1598" s="221"/>
      <c r="E1598" s="100"/>
      <c r="F1598" s="200"/>
      <c r="G1598" s="100"/>
      <c r="H1598" s="100"/>
      <c r="I1598" s="948"/>
      <c r="K1598" s="1070"/>
    </row>
    <row r="1599" spans="1:11" s="1071" customFormat="1">
      <c r="A1599" s="279"/>
      <c r="B1599" s="961" t="s">
        <v>1531</v>
      </c>
      <c r="C1599" s="228"/>
      <c r="D1599" s="221"/>
      <c r="E1599" s="100"/>
      <c r="F1599" s="200"/>
      <c r="G1599" s="100"/>
      <c r="H1599" s="100"/>
      <c r="I1599" s="948"/>
      <c r="K1599" s="1070"/>
    </row>
    <row r="1600" spans="1:11" s="1071" customFormat="1">
      <c r="A1600" s="279"/>
      <c r="B1600" s="1072" t="s">
        <v>1984</v>
      </c>
      <c r="C1600" s="228" t="s">
        <v>7</v>
      </c>
      <c r="D1600" s="200">
        <v>1</v>
      </c>
      <c r="E1600" s="100"/>
      <c r="F1600" s="200">
        <f>D1600*E1600</f>
        <v>0</v>
      </c>
      <c r="G1600" s="100"/>
      <c r="H1600" s="100"/>
      <c r="I1600" s="948"/>
      <c r="K1600" s="1070"/>
    </row>
    <row r="1601" spans="1:11" s="1071" customFormat="1">
      <c r="A1601" s="279"/>
      <c r="B1601" s="234"/>
      <c r="C1601" s="228"/>
      <c r="D1601" s="221"/>
      <c r="E1601" s="100"/>
      <c r="F1601" s="200"/>
      <c r="G1601" s="100"/>
      <c r="H1601" s="100"/>
      <c r="I1601" s="948"/>
      <c r="K1601" s="1070"/>
    </row>
    <row r="1602" spans="1:11" s="1071" customFormat="1" ht="25.5">
      <c r="A1602" s="279">
        <v>84</v>
      </c>
      <c r="B1602" s="356" t="s">
        <v>1841</v>
      </c>
      <c r="C1602" s="228"/>
      <c r="D1602" s="221"/>
      <c r="E1602" s="100"/>
      <c r="F1602" s="200"/>
      <c r="G1602" s="100"/>
      <c r="H1602" s="100"/>
      <c r="I1602" s="948"/>
      <c r="K1602" s="1070"/>
    </row>
    <row r="1603" spans="1:11" s="1071" customFormat="1">
      <c r="A1603" s="279"/>
      <c r="B1603" s="234" t="s">
        <v>1871</v>
      </c>
      <c r="C1603" s="228"/>
      <c r="D1603" s="221"/>
      <c r="E1603" s="100"/>
      <c r="F1603" s="200"/>
      <c r="G1603" s="100"/>
      <c r="H1603" s="100"/>
      <c r="I1603" s="948"/>
      <c r="K1603" s="1070"/>
    </row>
    <row r="1604" spans="1:11" s="1071" customFormat="1">
      <c r="A1604" s="279"/>
      <c r="B1604" s="1089" t="s">
        <v>1985</v>
      </c>
      <c r="C1604" s="228"/>
      <c r="D1604" s="221"/>
      <c r="E1604" s="100"/>
      <c r="F1604" s="200"/>
      <c r="G1604" s="100"/>
      <c r="H1604" s="100"/>
      <c r="I1604" s="948"/>
      <c r="K1604" s="1070"/>
    </row>
    <row r="1605" spans="1:11" s="1071" customFormat="1" ht="38.25">
      <c r="A1605" s="279"/>
      <c r="B1605" s="356" t="s">
        <v>1782</v>
      </c>
      <c r="C1605" s="228"/>
      <c r="D1605" s="221"/>
      <c r="E1605" s="100"/>
      <c r="F1605" s="200"/>
      <c r="G1605" s="100"/>
      <c r="H1605" s="100"/>
      <c r="I1605" s="948"/>
      <c r="K1605" s="1070"/>
    </row>
    <row r="1606" spans="1:11" s="1071" customFormat="1" ht="25.5">
      <c r="A1606" s="279"/>
      <c r="B1606" s="356" t="s">
        <v>1852</v>
      </c>
      <c r="C1606" s="228"/>
      <c r="D1606" s="221"/>
      <c r="E1606" s="100"/>
      <c r="F1606" s="200"/>
      <c r="G1606" s="100"/>
      <c r="H1606" s="100"/>
      <c r="I1606" s="948"/>
      <c r="K1606" s="1070"/>
    </row>
    <row r="1607" spans="1:11" s="1071" customFormat="1">
      <c r="A1607" s="279"/>
      <c r="B1607" s="961" t="s">
        <v>1531</v>
      </c>
      <c r="C1607" s="228"/>
      <c r="D1607" s="221"/>
      <c r="E1607" s="100"/>
      <c r="F1607" s="200"/>
      <c r="G1607" s="100"/>
      <c r="H1607" s="100"/>
      <c r="I1607" s="948"/>
      <c r="K1607" s="1070"/>
    </row>
    <row r="1608" spans="1:11" s="1071" customFormat="1">
      <c r="A1608" s="279"/>
      <c r="B1608" s="1072" t="s">
        <v>1986</v>
      </c>
      <c r="C1608" s="228" t="s">
        <v>7</v>
      </c>
      <c r="D1608" s="200">
        <v>1</v>
      </c>
      <c r="E1608" s="100"/>
      <c r="F1608" s="200">
        <f>D1608*E1608</f>
        <v>0</v>
      </c>
      <c r="G1608" s="100"/>
      <c r="H1608" s="100"/>
      <c r="I1608" s="948"/>
      <c r="K1608" s="1070"/>
    </row>
    <row r="1609" spans="1:11" s="1071" customFormat="1">
      <c r="A1609" s="279"/>
      <c r="B1609" s="234"/>
      <c r="C1609" s="228"/>
      <c r="D1609" s="221"/>
      <c r="E1609" s="100"/>
      <c r="F1609" s="200"/>
      <c r="G1609" s="100"/>
      <c r="H1609" s="100"/>
      <c r="I1609" s="948"/>
      <c r="K1609" s="1070"/>
    </row>
    <row r="1610" spans="1:11" s="1071" customFormat="1">
      <c r="A1610" s="279"/>
      <c r="B1610" s="234"/>
      <c r="C1610" s="228"/>
      <c r="D1610" s="221"/>
      <c r="E1610" s="100"/>
      <c r="F1610" s="200"/>
      <c r="G1610" s="100"/>
      <c r="H1610" s="100"/>
      <c r="I1610" s="948"/>
      <c r="K1610" s="1070"/>
    </row>
    <row r="1611" spans="1:11" s="1071" customFormat="1" ht="25.5">
      <c r="A1611" s="279">
        <v>83</v>
      </c>
      <c r="B1611" s="356" t="s">
        <v>1841</v>
      </c>
      <c r="C1611" s="228"/>
      <c r="D1611" s="221"/>
      <c r="E1611" s="100"/>
      <c r="F1611" s="200"/>
      <c r="G1611" s="100"/>
      <c r="H1611" s="100"/>
      <c r="I1611" s="948"/>
      <c r="K1611" s="1070"/>
    </row>
    <row r="1612" spans="1:11" s="1071" customFormat="1">
      <c r="A1612" s="279"/>
      <c r="B1612" s="234" t="s">
        <v>1871</v>
      </c>
      <c r="C1612" s="228"/>
      <c r="D1612" s="221"/>
      <c r="E1612" s="100"/>
      <c r="F1612" s="200"/>
      <c r="G1612" s="100"/>
      <c r="H1612" s="100"/>
      <c r="I1612" s="948"/>
      <c r="K1612" s="1070"/>
    </row>
    <row r="1613" spans="1:11" s="1071" customFormat="1">
      <c r="A1613" s="279"/>
      <c r="B1613" s="1089" t="s">
        <v>1987</v>
      </c>
      <c r="C1613" s="228"/>
      <c r="D1613" s="221"/>
      <c r="E1613" s="100"/>
      <c r="F1613" s="200"/>
      <c r="G1613" s="100"/>
      <c r="H1613" s="100"/>
      <c r="I1613" s="948"/>
      <c r="K1613" s="1070"/>
    </row>
    <row r="1614" spans="1:11" s="1071" customFormat="1">
      <c r="A1614" s="279"/>
      <c r="B1614" s="961" t="s">
        <v>1531</v>
      </c>
      <c r="C1614" s="228"/>
      <c r="D1614" s="221"/>
      <c r="E1614" s="100"/>
      <c r="F1614" s="200"/>
      <c r="G1614" s="100"/>
      <c r="H1614" s="100"/>
      <c r="I1614" s="948"/>
      <c r="K1614" s="1070"/>
    </row>
    <row r="1615" spans="1:11" s="1071" customFormat="1">
      <c r="A1615" s="279"/>
      <c r="B1615" s="1072" t="s">
        <v>1988</v>
      </c>
      <c r="C1615" s="228" t="s">
        <v>7</v>
      </c>
      <c r="D1615" s="200">
        <v>1</v>
      </c>
      <c r="E1615" s="100"/>
      <c r="F1615" s="200">
        <f>D1615*E1615</f>
        <v>0</v>
      </c>
      <c r="G1615" s="100"/>
      <c r="H1615" s="100"/>
      <c r="I1615" s="948"/>
      <c r="K1615" s="1070"/>
    </row>
    <row r="1616" spans="1:11" s="1071" customFormat="1">
      <c r="A1616" s="279"/>
      <c r="B1616" s="1072" t="s">
        <v>1989</v>
      </c>
      <c r="C1616" s="228" t="s">
        <v>7</v>
      </c>
      <c r="D1616" s="200">
        <v>1</v>
      </c>
      <c r="E1616" s="100"/>
      <c r="F1616" s="200">
        <f>D1616*E1616</f>
        <v>0</v>
      </c>
      <c r="G1616" s="100"/>
      <c r="H1616" s="100"/>
      <c r="I1616" s="948"/>
      <c r="K1616" s="1070"/>
    </row>
    <row r="1617" spans="1:11" s="1071" customFormat="1">
      <c r="A1617" s="279"/>
      <c r="B1617" s="234"/>
      <c r="C1617" s="228"/>
      <c r="D1617" s="221"/>
      <c r="E1617" s="100"/>
      <c r="F1617" s="200"/>
      <c r="G1617" s="100"/>
      <c r="H1617" s="100"/>
      <c r="I1617" s="948"/>
      <c r="K1617" s="1070"/>
    </row>
    <row r="1618" spans="1:11" s="1071" customFormat="1" ht="25.5">
      <c r="A1618" s="279">
        <v>84</v>
      </c>
      <c r="B1618" s="356" t="s">
        <v>1841</v>
      </c>
      <c r="C1618" s="228"/>
      <c r="D1618" s="221"/>
      <c r="E1618" s="100"/>
      <c r="F1618" s="200"/>
      <c r="G1618" s="100"/>
      <c r="H1618" s="100"/>
      <c r="I1618" s="948"/>
      <c r="K1618" s="1070"/>
    </row>
    <row r="1619" spans="1:11" s="1071" customFormat="1">
      <c r="A1619" s="279"/>
      <c r="B1619" s="234" t="s">
        <v>1871</v>
      </c>
      <c r="C1619" s="228"/>
      <c r="D1619" s="221"/>
      <c r="E1619" s="100"/>
      <c r="F1619" s="200"/>
      <c r="G1619" s="100"/>
      <c r="H1619" s="100"/>
      <c r="I1619" s="948"/>
      <c r="K1619" s="1070"/>
    </row>
    <row r="1620" spans="1:11" s="1071" customFormat="1">
      <c r="A1620" s="279"/>
      <c r="B1620" s="1089" t="s">
        <v>1990</v>
      </c>
      <c r="C1620" s="228"/>
      <c r="D1620" s="221"/>
      <c r="E1620" s="100"/>
      <c r="F1620" s="200"/>
      <c r="G1620" s="100"/>
      <c r="H1620" s="100"/>
      <c r="I1620" s="948"/>
      <c r="K1620" s="1070"/>
    </row>
    <row r="1621" spans="1:11" s="1071" customFormat="1">
      <c r="A1621" s="279"/>
      <c r="B1621" s="961" t="s">
        <v>1531</v>
      </c>
      <c r="C1621" s="228"/>
      <c r="D1621" s="221"/>
      <c r="E1621" s="100"/>
      <c r="F1621" s="200"/>
      <c r="G1621" s="100"/>
      <c r="H1621" s="100"/>
      <c r="I1621" s="948"/>
      <c r="K1621" s="1070"/>
    </row>
    <row r="1622" spans="1:11" s="1071" customFormat="1">
      <c r="A1622" s="279"/>
      <c r="B1622" s="1072" t="s">
        <v>1991</v>
      </c>
      <c r="C1622" s="228" t="s">
        <v>7</v>
      </c>
      <c r="D1622" s="200">
        <v>1</v>
      </c>
      <c r="E1622" s="100"/>
      <c r="F1622" s="200">
        <f>D1622*E1622</f>
        <v>0</v>
      </c>
      <c r="G1622" s="100"/>
      <c r="H1622" s="100"/>
      <c r="I1622" s="948"/>
      <c r="K1622" s="1070"/>
    </row>
    <row r="1623" spans="1:11" s="1071" customFormat="1">
      <c r="A1623" s="279"/>
      <c r="B1623" s="234"/>
      <c r="C1623" s="228"/>
      <c r="D1623" s="221"/>
      <c r="E1623" s="100"/>
      <c r="F1623" s="200"/>
      <c r="G1623" s="100"/>
      <c r="H1623" s="100"/>
      <c r="I1623" s="948"/>
      <c r="K1623" s="1070"/>
    </row>
    <row r="1624" spans="1:11" s="1071" customFormat="1" ht="25.5">
      <c r="A1624" s="279">
        <v>85</v>
      </c>
      <c r="B1624" s="356" t="s">
        <v>1841</v>
      </c>
      <c r="C1624" s="228"/>
      <c r="D1624" s="221"/>
      <c r="E1624" s="100"/>
      <c r="F1624" s="200"/>
      <c r="G1624" s="100"/>
      <c r="H1624" s="100"/>
      <c r="I1624" s="948"/>
      <c r="K1624" s="1070"/>
    </row>
    <row r="1625" spans="1:11" s="1071" customFormat="1">
      <c r="A1625" s="279"/>
      <c r="B1625" s="234" t="s">
        <v>1871</v>
      </c>
      <c r="C1625" s="228"/>
      <c r="D1625" s="221"/>
      <c r="E1625" s="100"/>
      <c r="F1625" s="200"/>
      <c r="G1625" s="100"/>
      <c r="H1625" s="100"/>
      <c r="I1625" s="948"/>
      <c r="K1625" s="1070"/>
    </row>
    <row r="1626" spans="1:11" s="1071" customFormat="1">
      <c r="A1626" s="279"/>
      <c r="B1626" s="1089" t="s">
        <v>1992</v>
      </c>
      <c r="C1626" s="228"/>
      <c r="D1626" s="221"/>
      <c r="E1626" s="100"/>
      <c r="F1626" s="200"/>
      <c r="G1626" s="100"/>
      <c r="H1626" s="100"/>
      <c r="I1626" s="948"/>
      <c r="K1626" s="1070"/>
    </row>
    <row r="1627" spans="1:11" s="1071" customFormat="1">
      <c r="A1627" s="279"/>
      <c r="B1627" s="961" t="s">
        <v>1531</v>
      </c>
      <c r="C1627" s="228"/>
      <c r="D1627" s="221"/>
      <c r="E1627" s="100"/>
      <c r="F1627" s="200"/>
      <c r="G1627" s="100"/>
      <c r="H1627" s="100"/>
      <c r="I1627" s="948"/>
      <c r="K1627" s="1070"/>
    </row>
    <row r="1628" spans="1:11" s="1071" customFormat="1">
      <c r="A1628" s="279"/>
      <c r="B1628" s="1072" t="s">
        <v>1993</v>
      </c>
      <c r="C1628" s="228" t="s">
        <v>7</v>
      </c>
      <c r="D1628" s="200">
        <v>1</v>
      </c>
      <c r="E1628" s="100"/>
      <c r="F1628" s="200">
        <f>D1628*E1628</f>
        <v>0</v>
      </c>
      <c r="G1628" s="100"/>
      <c r="H1628" s="100"/>
      <c r="I1628" s="948"/>
      <c r="K1628" s="1070"/>
    </row>
    <row r="1629" spans="1:11" s="1071" customFormat="1">
      <c r="A1629" s="279"/>
      <c r="B1629" s="234"/>
      <c r="C1629" s="228"/>
      <c r="D1629" s="221"/>
      <c r="E1629" s="100"/>
      <c r="F1629" s="200"/>
      <c r="G1629" s="100"/>
      <c r="H1629" s="100"/>
      <c r="I1629" s="948"/>
      <c r="K1629" s="1070"/>
    </row>
    <row r="1630" spans="1:11" s="1071" customFormat="1" ht="25.5">
      <c r="A1630" s="279">
        <v>86</v>
      </c>
      <c r="B1630" s="356" t="s">
        <v>1994</v>
      </c>
      <c r="C1630" s="321"/>
      <c r="D1630" s="307"/>
      <c r="E1630" s="100"/>
      <c r="F1630" s="200"/>
      <c r="G1630" s="100"/>
      <c r="H1630" s="1097"/>
      <c r="I1630" s="948"/>
      <c r="K1630" s="1070"/>
    </row>
    <row r="1631" spans="1:11" s="1071" customFormat="1" ht="25.5">
      <c r="A1631" s="279"/>
      <c r="B1631" s="950" t="s">
        <v>1973</v>
      </c>
      <c r="C1631" s="321"/>
      <c r="D1631" s="307"/>
      <c r="E1631" s="100"/>
      <c r="F1631" s="200"/>
      <c r="G1631" s="100"/>
      <c r="H1631" s="1097"/>
      <c r="I1631" s="948"/>
      <c r="K1631" s="1070"/>
    </row>
    <row r="1632" spans="1:11" s="1071" customFormat="1">
      <c r="A1632" s="279"/>
      <c r="B1632" s="950" t="s">
        <v>1995</v>
      </c>
      <c r="C1632" s="321"/>
      <c r="D1632" s="307"/>
      <c r="E1632" s="100"/>
      <c r="F1632" s="200"/>
      <c r="G1632" s="100"/>
      <c r="H1632" s="1097"/>
      <c r="I1632" s="948"/>
      <c r="K1632" s="1070"/>
    </row>
    <row r="1633" spans="1:11" s="1071" customFormat="1">
      <c r="A1633" s="279"/>
      <c r="B1633" s="950" t="s">
        <v>1530</v>
      </c>
      <c r="C1633" s="321"/>
      <c r="D1633" s="307"/>
      <c r="E1633" s="100"/>
      <c r="F1633" s="200"/>
      <c r="G1633" s="100"/>
      <c r="H1633" s="1097"/>
      <c r="I1633" s="948"/>
      <c r="K1633" s="1070"/>
    </row>
    <row r="1634" spans="1:11" s="1071" customFormat="1">
      <c r="A1634" s="279"/>
      <c r="B1634" s="1077" t="s">
        <v>1996</v>
      </c>
      <c r="C1634" s="321"/>
      <c r="D1634" s="307"/>
      <c r="E1634" s="100"/>
      <c r="F1634" s="200"/>
      <c r="G1634" s="100"/>
      <c r="H1634" s="1097"/>
      <c r="I1634" s="948"/>
      <c r="K1634" s="1070"/>
    </row>
    <row r="1635" spans="1:11" s="1071" customFormat="1" ht="38.25">
      <c r="A1635" s="279"/>
      <c r="B1635" s="1077" t="s">
        <v>1976</v>
      </c>
      <c r="C1635" s="321"/>
      <c r="D1635" s="307"/>
      <c r="E1635" s="100"/>
      <c r="F1635" s="200"/>
      <c r="G1635" s="100"/>
      <c r="H1635" s="1097"/>
      <c r="I1635" s="948"/>
      <c r="K1635" s="1070"/>
    </row>
    <row r="1636" spans="1:11" s="1071" customFormat="1">
      <c r="A1636" s="279"/>
      <c r="B1636" s="950" t="s">
        <v>1627</v>
      </c>
      <c r="C1636" s="321"/>
      <c r="D1636" s="307"/>
      <c r="E1636" s="100"/>
      <c r="F1636" s="200"/>
      <c r="G1636" s="100"/>
      <c r="H1636" s="1097"/>
      <c r="I1636" s="948"/>
      <c r="K1636" s="1070"/>
    </row>
    <row r="1637" spans="1:11" s="1071" customFormat="1">
      <c r="A1637" s="279"/>
      <c r="B1637" s="950" t="s">
        <v>1628</v>
      </c>
      <c r="C1637" s="321"/>
      <c r="D1637" s="307"/>
      <c r="E1637" s="100"/>
      <c r="F1637" s="200"/>
      <c r="G1637" s="100"/>
      <c r="H1637" s="1097"/>
      <c r="I1637" s="948"/>
      <c r="K1637" s="1070"/>
    </row>
    <row r="1638" spans="1:11" s="1071" customFormat="1" ht="25.5">
      <c r="A1638" s="279"/>
      <c r="B1638" s="950" t="s">
        <v>1997</v>
      </c>
      <c r="C1638" s="321"/>
      <c r="D1638" s="307"/>
      <c r="E1638" s="100"/>
      <c r="F1638" s="200"/>
      <c r="G1638" s="100"/>
      <c r="H1638" s="1097"/>
      <c r="I1638" s="948"/>
      <c r="K1638" s="1070"/>
    </row>
    <row r="1639" spans="1:11" s="1071" customFormat="1" ht="25.5">
      <c r="A1639" s="279"/>
      <c r="B1639" s="950" t="s">
        <v>1537</v>
      </c>
      <c r="C1639" s="321"/>
      <c r="D1639" s="307"/>
      <c r="E1639" s="100"/>
      <c r="F1639" s="200"/>
      <c r="G1639" s="100"/>
      <c r="H1639" s="1097"/>
      <c r="I1639" s="948"/>
      <c r="K1639" s="1070"/>
    </row>
    <row r="1640" spans="1:11" s="1071" customFormat="1">
      <c r="A1640" s="279"/>
      <c r="B1640" s="950" t="s">
        <v>1998</v>
      </c>
      <c r="C1640" s="321"/>
      <c r="D1640" s="307"/>
      <c r="E1640" s="100"/>
      <c r="F1640" s="200"/>
      <c r="G1640" s="100"/>
      <c r="H1640" s="1097"/>
      <c r="I1640" s="948"/>
      <c r="K1640" s="1070"/>
    </row>
    <row r="1641" spans="1:11" s="1071" customFormat="1">
      <c r="A1641" s="279"/>
      <c r="B1641" s="1078" t="s">
        <v>1631</v>
      </c>
      <c r="C1641" s="321"/>
      <c r="D1641" s="307"/>
      <c r="E1641" s="100"/>
      <c r="F1641" s="200"/>
      <c r="G1641" s="100"/>
      <c r="H1641" s="1097"/>
      <c r="I1641" s="948"/>
      <c r="K1641" s="1070"/>
    </row>
    <row r="1642" spans="1:11" s="1071" customFormat="1">
      <c r="A1642" s="279"/>
      <c r="B1642" s="1079" t="s">
        <v>1999</v>
      </c>
      <c r="C1642" s="228" t="s">
        <v>7</v>
      </c>
      <c r="D1642" s="200">
        <v>1</v>
      </c>
      <c r="E1642" s="100"/>
      <c r="F1642" s="200">
        <f>D1642*E1642</f>
        <v>0</v>
      </c>
      <c r="G1642" s="100"/>
      <c r="H1642" s="105">
        <f>D1642*E1642</f>
        <v>0</v>
      </c>
      <c r="I1642" s="948"/>
      <c r="K1642" s="1070"/>
    </row>
    <row r="1643" spans="1:11" s="1071" customFormat="1">
      <c r="A1643" s="279"/>
      <c r="B1643" s="234"/>
      <c r="C1643" s="228"/>
      <c r="D1643" s="221"/>
      <c r="E1643" s="100"/>
      <c r="F1643" s="200"/>
      <c r="G1643" s="100"/>
      <c r="H1643" s="100"/>
      <c r="I1643" s="948"/>
      <c r="K1643" s="1070"/>
    </row>
    <row r="1644" spans="1:11" s="1071" customFormat="1" ht="25.5">
      <c r="A1644" s="279">
        <v>87</v>
      </c>
      <c r="B1644" s="356" t="s">
        <v>2000</v>
      </c>
      <c r="C1644" s="228"/>
      <c r="D1644" s="221"/>
      <c r="E1644" s="100"/>
      <c r="F1644" s="200"/>
      <c r="G1644" s="100"/>
      <c r="H1644" s="100"/>
      <c r="I1644" s="948"/>
      <c r="K1644" s="1070"/>
    </row>
    <row r="1645" spans="1:11" s="1071" customFormat="1" ht="25.5">
      <c r="A1645" s="279"/>
      <c r="B1645" s="356" t="s">
        <v>2001</v>
      </c>
      <c r="C1645" s="228"/>
      <c r="D1645" s="221"/>
      <c r="E1645" s="100"/>
      <c r="F1645" s="200"/>
      <c r="G1645" s="100"/>
      <c r="H1645" s="100"/>
      <c r="I1645" s="948"/>
      <c r="K1645" s="1070"/>
    </row>
    <row r="1646" spans="1:11" s="1071" customFormat="1">
      <c r="A1646" s="279"/>
      <c r="B1646" s="356" t="s">
        <v>2002</v>
      </c>
      <c r="C1646" s="228"/>
      <c r="D1646" s="221"/>
      <c r="E1646" s="100"/>
      <c r="F1646" s="200"/>
      <c r="G1646" s="100"/>
      <c r="H1646" s="100"/>
      <c r="I1646" s="948"/>
      <c r="K1646" s="1070"/>
    </row>
    <row r="1647" spans="1:11" s="1071" customFormat="1">
      <c r="A1647" s="279"/>
      <c r="B1647" s="356" t="s">
        <v>2003</v>
      </c>
      <c r="C1647" s="228"/>
      <c r="D1647" s="221"/>
      <c r="E1647" s="100"/>
      <c r="F1647" s="200"/>
      <c r="G1647" s="100"/>
      <c r="H1647" s="100"/>
      <c r="I1647" s="948"/>
      <c r="K1647" s="1070"/>
    </row>
    <row r="1648" spans="1:11" s="1071" customFormat="1">
      <c r="A1648" s="279"/>
      <c r="B1648" s="356" t="s">
        <v>1531</v>
      </c>
      <c r="C1648" s="228" t="s">
        <v>7</v>
      </c>
      <c r="D1648" s="200">
        <v>1</v>
      </c>
      <c r="E1648" s="100"/>
      <c r="F1648" s="200">
        <f>D1648*E1648</f>
        <v>0</v>
      </c>
      <c r="G1648" s="100"/>
      <c r="H1648" s="100"/>
      <c r="I1648" s="948"/>
      <c r="K1648" s="1070"/>
    </row>
    <row r="1649" spans="1:11" s="1071" customFormat="1">
      <c r="A1649" s="279"/>
      <c r="B1649" s="234"/>
      <c r="C1649" s="228"/>
      <c r="D1649" s="221"/>
      <c r="E1649" s="100"/>
      <c r="F1649" s="200"/>
      <c r="G1649" s="100"/>
      <c r="H1649" s="100"/>
      <c r="I1649" s="948"/>
      <c r="K1649" s="1070"/>
    </row>
    <row r="1650" spans="1:11" s="18" customFormat="1">
      <c r="A1650" s="222" t="s">
        <v>1256</v>
      </c>
      <c r="B1650" s="280" t="s">
        <v>2004</v>
      </c>
      <c r="C1650" s="224"/>
      <c r="D1650" s="283"/>
      <c r="E1650" s="99"/>
      <c r="F1650" s="943">
        <f>SUM(F700:F1649)</f>
        <v>0</v>
      </c>
      <c r="G1650" s="106"/>
      <c r="H1650" s="106"/>
      <c r="I1650" s="15"/>
      <c r="J1650" s="1098"/>
      <c r="K1650" s="1071"/>
    </row>
    <row r="1651" spans="1:11" s="18" customFormat="1">
      <c r="A1651" s="279"/>
      <c r="B1651" s="234"/>
      <c r="C1651" s="228"/>
      <c r="D1651" s="221"/>
      <c r="E1651" s="100"/>
      <c r="F1651" s="200"/>
      <c r="G1651" s="106"/>
      <c r="H1651" s="106"/>
      <c r="I1651" s="15"/>
      <c r="J1651" s="1098"/>
      <c r="K1651" s="1071"/>
    </row>
    <row r="1652" spans="1:11" s="18" customFormat="1">
      <c r="A1652" s="279"/>
      <c r="B1652" s="234"/>
      <c r="C1652" s="228"/>
      <c r="D1652" s="221"/>
      <c r="E1652" s="100"/>
      <c r="F1652" s="200"/>
      <c r="G1652" s="106"/>
      <c r="H1652" s="106"/>
      <c r="I1652" s="15"/>
      <c r="J1652" s="1098"/>
      <c r="K1652" s="1071"/>
    </row>
    <row r="1653" spans="1:11">
      <c r="A1653" s="281" t="s">
        <v>2005</v>
      </c>
      <c r="B1653" s="1099" t="s">
        <v>2006</v>
      </c>
      <c r="C1653" s="228"/>
      <c r="D1653" s="221"/>
      <c r="E1653" s="109"/>
      <c r="G1653" s="106"/>
      <c r="H1653" s="106"/>
      <c r="J1653" s="1098"/>
    </row>
    <row r="1654" spans="1:11">
      <c r="A1654" s="279"/>
      <c r="B1654" s="1072"/>
      <c r="C1654" s="228"/>
      <c r="D1654" s="221"/>
      <c r="E1654" s="109"/>
      <c r="G1654" s="106"/>
      <c r="H1654" s="106"/>
      <c r="J1654" s="1098"/>
      <c r="K1654" s="1071"/>
    </row>
    <row r="1655" spans="1:11" ht="25.5">
      <c r="A1655" s="279" t="s">
        <v>1058</v>
      </c>
      <c r="B1655" s="356" t="s">
        <v>2007</v>
      </c>
      <c r="C1655" s="228"/>
      <c r="D1655" s="221"/>
      <c r="E1655" s="109"/>
      <c r="G1655" s="106"/>
      <c r="H1655" s="106"/>
      <c r="J1655" s="1098"/>
      <c r="K1655" s="1071"/>
    </row>
    <row r="1656" spans="1:11" ht="25.5">
      <c r="A1656" s="279"/>
      <c r="B1656" s="356" t="s">
        <v>2008</v>
      </c>
      <c r="C1656" s="228"/>
      <c r="D1656" s="221"/>
      <c r="E1656" s="109"/>
      <c r="G1656" s="106"/>
      <c r="H1656" s="106"/>
      <c r="J1656" s="1098"/>
      <c r="K1656" s="1071"/>
    </row>
    <row r="1657" spans="1:11" ht="38.25">
      <c r="A1657" s="279"/>
      <c r="B1657" s="356" t="s">
        <v>2009</v>
      </c>
      <c r="C1657" s="228"/>
      <c r="D1657" s="221"/>
      <c r="E1657" s="109"/>
      <c r="G1657" s="106"/>
      <c r="H1657" s="106"/>
      <c r="J1657" s="1098"/>
      <c r="K1657" s="1071"/>
    </row>
    <row r="1658" spans="1:11" ht="25.5">
      <c r="A1658" s="279"/>
      <c r="B1658" s="356" t="s">
        <v>2010</v>
      </c>
      <c r="C1658" s="228"/>
      <c r="D1658" s="221"/>
      <c r="E1658" s="109"/>
      <c r="G1658" s="106"/>
      <c r="H1658" s="106"/>
      <c r="J1658" s="1098"/>
      <c r="K1658" s="1071"/>
    </row>
    <row r="1659" spans="1:11" ht="38.25">
      <c r="A1659" s="279"/>
      <c r="B1659" s="356" t="s">
        <v>2011</v>
      </c>
      <c r="C1659" s="228"/>
      <c r="D1659" s="221"/>
      <c r="E1659" s="109"/>
      <c r="G1659" s="106"/>
      <c r="H1659" s="106"/>
      <c r="J1659" s="1098"/>
      <c r="K1659" s="1071"/>
    </row>
    <row r="1660" spans="1:11" ht="25.5">
      <c r="A1660" s="279"/>
      <c r="B1660" s="356" t="s">
        <v>2012</v>
      </c>
      <c r="C1660" s="228"/>
      <c r="D1660" s="221"/>
      <c r="E1660" s="109"/>
      <c r="G1660" s="106"/>
      <c r="H1660" s="106"/>
      <c r="J1660" s="1098"/>
      <c r="K1660" s="1071"/>
    </row>
    <row r="1661" spans="1:11" ht="38.25">
      <c r="A1661" s="279"/>
      <c r="B1661" s="356" t="s">
        <v>2013</v>
      </c>
      <c r="C1661" s="228"/>
      <c r="D1661" s="221"/>
      <c r="E1661" s="109"/>
      <c r="G1661" s="106"/>
      <c r="H1661" s="106"/>
      <c r="J1661" s="1098"/>
      <c r="K1661" s="1071"/>
    </row>
    <row r="1662" spans="1:11">
      <c r="A1662" s="279"/>
      <c r="B1662" s="356" t="s">
        <v>2014</v>
      </c>
      <c r="C1662" s="228"/>
      <c r="D1662" s="221"/>
      <c r="E1662" s="109"/>
      <c r="G1662" s="106"/>
      <c r="H1662" s="106"/>
      <c r="J1662" s="1098"/>
      <c r="K1662" s="1071"/>
    </row>
    <row r="1663" spans="1:11" ht="38.25">
      <c r="A1663" s="279"/>
      <c r="B1663" s="356" t="s">
        <v>2015</v>
      </c>
      <c r="C1663" s="228"/>
      <c r="D1663" s="221"/>
      <c r="E1663" s="109"/>
      <c r="G1663" s="106"/>
      <c r="H1663" s="106"/>
      <c r="J1663" s="1098"/>
      <c r="K1663" s="1071"/>
    </row>
    <row r="1664" spans="1:11" ht="38.25">
      <c r="A1664" s="279"/>
      <c r="B1664" s="356" t="s">
        <v>2016</v>
      </c>
      <c r="C1664" s="228"/>
      <c r="D1664" s="221"/>
      <c r="E1664" s="109"/>
      <c r="G1664" s="106"/>
      <c r="H1664" s="106"/>
      <c r="J1664" s="1098"/>
      <c r="K1664" s="1071"/>
    </row>
    <row r="1665" spans="1:11">
      <c r="A1665" s="279"/>
      <c r="B1665" s="356" t="s">
        <v>2017</v>
      </c>
      <c r="C1665" s="228"/>
      <c r="D1665" s="221"/>
      <c r="E1665" s="109"/>
      <c r="G1665" s="106"/>
      <c r="H1665" s="106"/>
      <c r="J1665" s="1098"/>
      <c r="K1665" s="1071"/>
    </row>
    <row r="1666" spans="1:11">
      <c r="A1666" s="279"/>
      <c r="B1666" s="234" t="s">
        <v>2018</v>
      </c>
      <c r="E1666" s="109"/>
      <c r="G1666" s="106"/>
      <c r="H1666" s="106"/>
      <c r="J1666" s="1098"/>
      <c r="K1666" s="1071"/>
    </row>
    <row r="1667" spans="1:11">
      <c r="A1667" s="279"/>
      <c r="B1667" s="1072" t="s">
        <v>2019</v>
      </c>
      <c r="C1667" s="228" t="s">
        <v>1294</v>
      </c>
      <c r="D1667" s="200">
        <v>15</v>
      </c>
      <c r="E1667" s="105"/>
      <c r="F1667" s="200">
        <f>D1667*E1667</f>
        <v>0</v>
      </c>
      <c r="G1667" s="106"/>
      <c r="H1667" s="106"/>
      <c r="J1667" s="1098"/>
      <c r="K1667" s="1071"/>
    </row>
    <row r="1668" spans="1:11">
      <c r="A1668" s="279"/>
      <c r="B1668" s="1072" t="s">
        <v>2020</v>
      </c>
      <c r="C1668" s="228" t="s">
        <v>1294</v>
      </c>
      <c r="D1668" s="200">
        <v>10</v>
      </c>
      <c r="E1668" s="105"/>
      <c r="F1668" s="200">
        <f>D1668*E1668</f>
        <v>0</v>
      </c>
      <c r="G1668" s="106"/>
      <c r="H1668" s="106"/>
      <c r="J1668" s="1098"/>
      <c r="K1668" s="1071"/>
    </row>
    <row r="1669" spans="1:11">
      <c r="A1669" s="279"/>
      <c r="B1669" s="1072"/>
      <c r="C1669" s="228"/>
      <c r="D1669" s="221"/>
      <c r="E1669" s="109"/>
      <c r="G1669" s="106"/>
      <c r="H1669" s="106"/>
      <c r="J1669" s="1098"/>
      <c r="K1669" s="1071"/>
    </row>
    <row r="1670" spans="1:11" ht="25.5">
      <c r="A1670" s="279" t="s">
        <v>1067</v>
      </c>
      <c r="B1670" s="356" t="s">
        <v>2021</v>
      </c>
      <c r="C1670" s="228"/>
      <c r="D1670" s="221"/>
      <c r="E1670" s="109"/>
      <c r="G1670" s="106"/>
      <c r="H1670" s="106"/>
      <c r="J1670" s="1098"/>
      <c r="K1670" s="1071"/>
    </row>
    <row r="1671" spans="1:11" ht="25.5">
      <c r="A1671" s="279"/>
      <c r="B1671" s="356" t="s">
        <v>2022</v>
      </c>
      <c r="C1671" s="228"/>
      <c r="D1671" s="221"/>
      <c r="E1671" s="109"/>
      <c r="G1671" s="106"/>
      <c r="H1671" s="106"/>
      <c r="J1671" s="1098"/>
      <c r="K1671" s="1071"/>
    </row>
    <row r="1672" spans="1:11" ht="38.25">
      <c r="A1672" s="279"/>
      <c r="B1672" s="356" t="s">
        <v>2023</v>
      </c>
      <c r="C1672" s="228"/>
      <c r="D1672" s="221"/>
      <c r="E1672" s="109"/>
      <c r="G1672" s="106"/>
      <c r="H1672" s="106"/>
      <c r="J1672" s="1098"/>
      <c r="K1672" s="1071"/>
    </row>
    <row r="1673" spans="1:11" ht="25.5">
      <c r="A1673" s="279"/>
      <c r="B1673" s="356" t="s">
        <v>2024</v>
      </c>
      <c r="C1673" s="228"/>
      <c r="D1673" s="221"/>
      <c r="E1673" s="109"/>
      <c r="G1673" s="106"/>
      <c r="H1673" s="106"/>
      <c r="J1673" s="1098"/>
      <c r="K1673" s="1071"/>
    </row>
    <row r="1674" spans="1:11" ht="38.25">
      <c r="A1674" s="279"/>
      <c r="B1674" s="356" t="s">
        <v>2025</v>
      </c>
      <c r="C1674" s="228"/>
      <c r="D1674" s="221"/>
      <c r="E1674" s="109"/>
      <c r="G1674" s="106"/>
      <c r="H1674" s="106"/>
      <c r="J1674" s="1098"/>
      <c r="K1674" s="1071"/>
    </row>
    <row r="1675" spans="1:11" ht="25.5">
      <c r="A1675" s="279"/>
      <c r="B1675" s="356" t="s">
        <v>2012</v>
      </c>
      <c r="C1675" s="228"/>
      <c r="D1675" s="221"/>
      <c r="E1675" s="109"/>
      <c r="G1675" s="106"/>
      <c r="H1675" s="106"/>
      <c r="J1675" s="1098"/>
      <c r="K1675" s="1071"/>
    </row>
    <row r="1676" spans="1:11" ht="51">
      <c r="A1676" s="279"/>
      <c r="B1676" s="356" t="s">
        <v>2026</v>
      </c>
      <c r="C1676" s="228"/>
      <c r="D1676" s="221"/>
      <c r="E1676" s="109"/>
      <c r="G1676" s="106"/>
      <c r="H1676" s="106"/>
      <c r="J1676" s="1098"/>
      <c r="K1676" s="1071"/>
    </row>
    <row r="1677" spans="1:11">
      <c r="A1677" s="279"/>
      <c r="B1677" s="356" t="s">
        <v>2027</v>
      </c>
      <c r="C1677" s="228"/>
      <c r="D1677" s="221"/>
      <c r="E1677" s="109"/>
      <c r="G1677" s="106"/>
      <c r="H1677" s="106"/>
      <c r="J1677" s="1098"/>
      <c r="K1677" s="1071"/>
    </row>
    <row r="1678" spans="1:11" ht="38.25">
      <c r="A1678" s="279"/>
      <c r="B1678" s="356" t="s">
        <v>2015</v>
      </c>
      <c r="C1678" s="228"/>
      <c r="D1678" s="221"/>
      <c r="E1678" s="109"/>
      <c r="G1678" s="106"/>
      <c r="H1678" s="106"/>
      <c r="J1678" s="1098"/>
      <c r="K1678" s="1071"/>
    </row>
    <row r="1679" spans="1:11" ht="38.25">
      <c r="A1679" s="279"/>
      <c r="B1679" s="356" t="s">
        <v>2016</v>
      </c>
      <c r="C1679" s="228"/>
      <c r="D1679" s="221"/>
      <c r="E1679" s="109"/>
      <c r="G1679" s="106"/>
      <c r="H1679" s="106"/>
      <c r="J1679" s="1098"/>
      <c r="K1679" s="1071"/>
    </row>
    <row r="1680" spans="1:11">
      <c r="A1680" s="279"/>
      <c r="B1680" s="356" t="s">
        <v>2017</v>
      </c>
      <c r="C1680" s="228"/>
      <c r="D1680" s="221"/>
      <c r="E1680" s="109"/>
      <c r="G1680" s="106"/>
      <c r="H1680" s="106"/>
      <c r="J1680" s="1098"/>
      <c r="K1680" s="1071"/>
    </row>
    <row r="1681" spans="1:11">
      <c r="A1681" s="279"/>
      <c r="B1681" s="356" t="s">
        <v>2018</v>
      </c>
      <c r="C1681" s="980"/>
      <c r="D1681" s="1100"/>
      <c r="E1681" s="109"/>
      <c r="G1681" s="106"/>
      <c r="H1681" s="106"/>
      <c r="J1681" s="1098"/>
      <c r="K1681" s="1071"/>
    </row>
    <row r="1682" spans="1:11">
      <c r="A1682" s="279"/>
      <c r="B1682" s="1072" t="s">
        <v>2028</v>
      </c>
      <c r="C1682" s="228" t="s">
        <v>1294</v>
      </c>
      <c r="D1682" s="200">
        <v>5.7</v>
      </c>
      <c r="E1682" s="105"/>
      <c r="F1682" s="200">
        <f>D1682*E1682</f>
        <v>0</v>
      </c>
      <c r="G1682" s="106"/>
      <c r="H1682" s="106"/>
      <c r="J1682" s="1098"/>
      <c r="K1682" s="1071"/>
    </row>
    <row r="1683" spans="1:11">
      <c r="A1683" s="279"/>
      <c r="B1683" s="1072" t="s">
        <v>2029</v>
      </c>
      <c r="C1683" s="228" t="s">
        <v>1294</v>
      </c>
      <c r="D1683" s="200">
        <v>5.7</v>
      </c>
      <c r="E1683" s="105"/>
      <c r="F1683" s="200">
        <f>D1683*E1683</f>
        <v>0</v>
      </c>
      <c r="G1683" s="106"/>
      <c r="H1683" s="106"/>
      <c r="J1683" s="1098"/>
      <c r="K1683" s="1071"/>
    </row>
    <row r="1684" spans="1:11">
      <c r="A1684" s="279"/>
      <c r="B1684" s="1074"/>
      <c r="C1684" s="228"/>
      <c r="D1684" s="221"/>
      <c r="E1684" s="109"/>
      <c r="G1684" s="106"/>
      <c r="H1684" s="106"/>
      <c r="J1684" s="1098"/>
      <c r="K1684" s="1071"/>
    </row>
    <row r="1685" spans="1:11" ht="25.5">
      <c r="A1685" s="279" t="s">
        <v>1092</v>
      </c>
      <c r="B1685" s="356" t="s">
        <v>2030</v>
      </c>
      <c r="C1685" s="228"/>
      <c r="D1685" s="221"/>
      <c r="E1685" s="109"/>
      <c r="G1685" s="106"/>
      <c r="H1685" s="106"/>
      <c r="J1685" s="1098"/>
      <c r="K1685" s="1071"/>
    </row>
    <row r="1686" spans="1:11" ht="25.5">
      <c r="A1686" s="279"/>
      <c r="B1686" s="356" t="s">
        <v>2031</v>
      </c>
      <c r="C1686" s="228"/>
      <c r="D1686" s="221"/>
      <c r="E1686" s="109"/>
      <c r="G1686" s="106"/>
      <c r="H1686" s="106"/>
      <c r="J1686" s="1098"/>
      <c r="K1686" s="1071"/>
    </row>
    <row r="1687" spans="1:11" ht="38.25">
      <c r="A1687" s="279"/>
      <c r="B1687" s="356" t="s">
        <v>2023</v>
      </c>
      <c r="C1687" s="228"/>
      <c r="D1687" s="221"/>
      <c r="E1687" s="109"/>
      <c r="G1687" s="106"/>
      <c r="H1687" s="106"/>
      <c r="J1687" s="1098"/>
      <c r="K1687" s="1071"/>
    </row>
    <row r="1688" spans="1:11" ht="25.5">
      <c r="A1688" s="279"/>
      <c r="B1688" s="356" t="s">
        <v>2024</v>
      </c>
      <c r="C1688" s="228"/>
      <c r="D1688" s="221"/>
      <c r="E1688" s="109"/>
      <c r="G1688" s="106"/>
      <c r="H1688" s="106"/>
      <c r="J1688" s="1098"/>
      <c r="K1688" s="1071"/>
    </row>
    <row r="1689" spans="1:11" ht="25.5">
      <c r="A1689" s="279"/>
      <c r="B1689" s="356" t="s">
        <v>2032</v>
      </c>
      <c r="C1689" s="228"/>
      <c r="D1689" s="221"/>
      <c r="E1689" s="109"/>
      <c r="G1689" s="106"/>
      <c r="H1689" s="106"/>
      <c r="J1689" s="1098"/>
      <c r="K1689" s="1071"/>
    </row>
    <row r="1690" spans="1:11" ht="25.5">
      <c r="A1690" s="279"/>
      <c r="B1690" s="356" t="s">
        <v>2012</v>
      </c>
      <c r="C1690" s="228"/>
      <c r="D1690" s="221"/>
      <c r="E1690" s="109"/>
      <c r="G1690" s="106"/>
      <c r="H1690" s="106"/>
      <c r="J1690" s="1098"/>
      <c r="K1690" s="1071"/>
    </row>
    <row r="1691" spans="1:11" ht="51">
      <c r="A1691" s="279"/>
      <c r="B1691" s="356" t="s">
        <v>2026</v>
      </c>
      <c r="C1691" s="228"/>
      <c r="D1691" s="221"/>
      <c r="E1691" s="109"/>
      <c r="G1691" s="106"/>
      <c r="H1691" s="106"/>
      <c r="J1691" s="1098"/>
      <c r="K1691" s="1071"/>
    </row>
    <row r="1692" spans="1:11" ht="25.5">
      <c r="A1692" s="279"/>
      <c r="B1692" s="356" t="s">
        <v>2033</v>
      </c>
      <c r="C1692" s="228"/>
      <c r="D1692" s="221"/>
      <c r="E1692" s="109"/>
      <c r="G1692" s="106"/>
      <c r="H1692" s="106"/>
      <c r="J1692" s="1098"/>
      <c r="K1692" s="1071"/>
    </row>
    <row r="1693" spans="1:11" ht="38.25">
      <c r="A1693" s="279"/>
      <c r="B1693" s="356" t="s">
        <v>2015</v>
      </c>
      <c r="C1693" s="228"/>
      <c r="D1693" s="221"/>
      <c r="E1693" s="109"/>
      <c r="G1693" s="106"/>
      <c r="H1693" s="106"/>
      <c r="J1693" s="1098"/>
      <c r="K1693" s="1071"/>
    </row>
    <row r="1694" spans="1:11" ht="38.25">
      <c r="A1694" s="279"/>
      <c r="B1694" s="356" t="s">
        <v>2016</v>
      </c>
      <c r="C1694" s="228"/>
      <c r="D1694" s="221"/>
      <c r="E1694" s="109"/>
      <c r="G1694" s="106"/>
      <c r="H1694" s="106"/>
      <c r="J1694" s="1098"/>
      <c r="K1694" s="1071"/>
    </row>
    <row r="1695" spans="1:11">
      <c r="A1695" s="279"/>
      <c r="B1695" s="356" t="s">
        <v>2017</v>
      </c>
      <c r="C1695" s="228"/>
      <c r="D1695" s="221"/>
      <c r="E1695" s="109"/>
      <c r="G1695" s="106"/>
      <c r="H1695" s="106"/>
      <c r="J1695" s="1098"/>
      <c r="K1695" s="1071"/>
    </row>
    <row r="1696" spans="1:11">
      <c r="A1696" s="279"/>
      <c r="B1696" s="356" t="s">
        <v>2018</v>
      </c>
      <c r="C1696" s="228"/>
      <c r="D1696" s="221"/>
      <c r="E1696" s="109"/>
      <c r="G1696" s="106"/>
      <c r="H1696" s="106"/>
      <c r="J1696" s="1098"/>
      <c r="K1696" s="1071"/>
    </row>
    <row r="1697" spans="1:11">
      <c r="A1697" s="279"/>
      <c r="B1697" s="1072" t="s">
        <v>2034</v>
      </c>
      <c r="C1697" s="228" t="s">
        <v>1294</v>
      </c>
      <c r="D1697" s="200">
        <v>28</v>
      </c>
      <c r="E1697" s="105"/>
      <c r="F1697" s="200">
        <f>D1697*E1697</f>
        <v>0</v>
      </c>
      <c r="G1697" s="106"/>
      <c r="H1697" s="106"/>
      <c r="J1697" s="1098"/>
      <c r="K1697" s="1071"/>
    </row>
    <row r="1698" spans="1:11">
      <c r="A1698" s="279"/>
      <c r="B1698" s="1074"/>
      <c r="C1698" s="228"/>
      <c r="D1698" s="221"/>
      <c r="E1698" s="109"/>
      <c r="G1698" s="106"/>
      <c r="H1698" s="106"/>
      <c r="J1698" s="1098"/>
      <c r="K1698" s="1071"/>
    </row>
    <row r="1699" spans="1:11">
      <c r="A1699" s="281" t="s">
        <v>2005</v>
      </c>
      <c r="B1699" s="282" t="s">
        <v>2035</v>
      </c>
      <c r="C1699" s="224"/>
      <c r="D1699" s="283"/>
      <c r="E1699" s="99"/>
      <c r="F1699" s="943">
        <f>SUM(F1664:F1698)</f>
        <v>0</v>
      </c>
      <c r="G1699" s="106"/>
      <c r="H1699" s="106"/>
      <c r="J1699" s="1071"/>
      <c r="K1699" s="18"/>
    </row>
    <row r="1700" spans="1:11">
      <c r="A1700" s="279"/>
      <c r="B1700" s="1072"/>
      <c r="C1700" s="228"/>
      <c r="D1700" s="221"/>
      <c r="E1700" s="100"/>
      <c r="F1700" s="200"/>
      <c r="G1700" s="106"/>
      <c r="H1700" s="106"/>
      <c r="J1700" s="1071"/>
      <c r="K1700" s="18"/>
    </row>
    <row r="1701" spans="1:11">
      <c r="A1701" s="279"/>
      <c r="B1701" s="1072"/>
      <c r="C1701" s="228"/>
      <c r="D1701" s="221"/>
      <c r="E1701" s="100"/>
      <c r="F1701" s="200"/>
      <c r="G1701" s="106"/>
      <c r="H1701" s="106"/>
      <c r="J1701" s="1071"/>
      <c r="K1701" s="18"/>
    </row>
    <row r="1702" spans="1:11" s="18" customFormat="1">
      <c r="A1702" s="222" t="s">
        <v>2036</v>
      </c>
      <c r="B1702" s="1061" t="s">
        <v>2037</v>
      </c>
      <c r="C1702" s="238"/>
      <c r="D1702" s="904"/>
      <c r="E1702" s="100"/>
      <c r="F1702" s="984"/>
      <c r="G1702" s="106"/>
      <c r="H1702" s="106"/>
      <c r="I1702" s="15"/>
      <c r="J1702" s="1071"/>
      <c r="K1702" s="14"/>
    </row>
    <row r="1703" spans="1:11" s="18" customFormat="1">
      <c r="A1703" s="232"/>
      <c r="B1703" s="233"/>
      <c r="C1703" s="238"/>
      <c r="D1703" s="904"/>
      <c r="E1703" s="100"/>
      <c r="F1703" s="29"/>
      <c r="G1703" s="106"/>
      <c r="H1703" s="106"/>
      <c r="I1703" s="15"/>
      <c r="J1703" s="1071"/>
      <c r="K1703" s="14"/>
    </row>
    <row r="1704" spans="1:11" s="18" customFormat="1" ht="38.25">
      <c r="A1704" s="232" t="s">
        <v>1058</v>
      </c>
      <c r="B1704" s="1101" t="s">
        <v>2038</v>
      </c>
      <c r="C1704" s="238"/>
      <c r="D1704" s="904"/>
      <c r="E1704" s="100"/>
      <c r="F1704" s="200"/>
      <c r="G1704" s="106"/>
      <c r="H1704" s="106"/>
      <c r="I1704" s="15"/>
      <c r="J1704" s="14"/>
    </row>
    <row r="1705" spans="1:11" s="18" customFormat="1" ht="38.25">
      <c r="A1705" s="232"/>
      <c r="B1705" s="1101" t="s">
        <v>2039</v>
      </c>
      <c r="C1705" s="238"/>
      <c r="D1705" s="904"/>
      <c r="E1705" s="105"/>
      <c r="F1705" s="202"/>
      <c r="G1705" s="106"/>
      <c r="H1705" s="106"/>
      <c r="I1705" s="15"/>
      <c r="J1705" s="1071"/>
    </row>
    <row r="1706" spans="1:11" s="18" customFormat="1" ht="29.25" customHeight="1">
      <c r="A1706" s="232"/>
      <c r="B1706" s="1101" t="s">
        <v>2040</v>
      </c>
      <c r="C1706" s="238"/>
      <c r="D1706" s="904"/>
      <c r="E1706" s="105"/>
      <c r="F1706" s="202"/>
      <c r="G1706" s="106"/>
      <c r="H1706" s="106"/>
      <c r="I1706" s="15"/>
      <c r="J1706" s="1071"/>
    </row>
    <row r="1707" spans="1:11" s="18" customFormat="1">
      <c r="A1707" s="232"/>
      <c r="B1707" s="1101" t="s">
        <v>2041</v>
      </c>
      <c r="C1707" s="238"/>
      <c r="D1707" s="904"/>
      <c r="E1707" s="105"/>
      <c r="F1707" s="202"/>
      <c r="G1707" s="106"/>
      <c r="H1707" s="106"/>
      <c r="I1707" s="15"/>
      <c r="J1707" s="1071"/>
    </row>
    <row r="1708" spans="1:11" s="18" customFormat="1" ht="42" customHeight="1">
      <c r="A1708" s="232"/>
      <c r="B1708" s="233" t="s">
        <v>2042</v>
      </c>
      <c r="C1708" s="238"/>
      <c r="D1708" s="904"/>
      <c r="E1708" s="105"/>
      <c r="F1708" s="202"/>
      <c r="G1708" s="106"/>
      <c r="H1708" s="106"/>
      <c r="I1708" s="15"/>
      <c r="J1708" s="1071"/>
      <c r="K1708" s="14"/>
    </row>
    <row r="1709" spans="1:11" s="18" customFormat="1" ht="38.25">
      <c r="A1709" s="232"/>
      <c r="B1709" s="233" t="s">
        <v>2043</v>
      </c>
      <c r="C1709" s="238"/>
      <c r="D1709" s="904"/>
      <c r="E1709" s="105"/>
      <c r="F1709" s="202"/>
      <c r="G1709" s="106"/>
      <c r="H1709" s="106"/>
      <c r="I1709" s="15"/>
      <c r="J1709" s="1071"/>
      <c r="K1709" s="14"/>
    </row>
    <row r="1710" spans="1:11" s="983" customFormat="1" ht="51">
      <c r="A1710" s="232"/>
      <c r="B1710" s="233" t="s">
        <v>2044</v>
      </c>
      <c r="C1710" s="238"/>
      <c r="D1710" s="904"/>
      <c r="E1710" s="105"/>
      <c r="F1710" s="202"/>
      <c r="G1710" s="106"/>
      <c r="H1710" s="106"/>
      <c r="I1710" s="12"/>
      <c r="J1710" s="1071"/>
      <c r="K1710" s="14"/>
    </row>
    <row r="1711" spans="1:11" s="983" customFormat="1" ht="14.25" customHeight="1">
      <c r="A1711" s="232"/>
      <c r="B1711" s="233" t="s">
        <v>2045</v>
      </c>
      <c r="C1711" s="233"/>
      <c r="D1711" s="914"/>
      <c r="E1711" s="105"/>
      <c r="F1711" s="202"/>
      <c r="G1711" s="106"/>
      <c r="H1711" s="106"/>
      <c r="I1711" s="12"/>
      <c r="J1711" s="1071"/>
      <c r="K1711" s="14"/>
    </row>
    <row r="1712" spans="1:11" s="983" customFormat="1">
      <c r="A1712" s="232"/>
      <c r="B1712" s="1001" t="s">
        <v>2046</v>
      </c>
      <c r="C1712" s="238"/>
      <c r="D1712" s="904"/>
      <c r="E1712" s="105"/>
      <c r="F1712" s="202"/>
      <c r="G1712" s="106"/>
      <c r="H1712" s="106"/>
      <c r="I1712" s="12"/>
      <c r="J1712" s="1071"/>
      <c r="K1712" s="14"/>
    </row>
    <row r="1713" spans="1:11" s="983" customFormat="1">
      <c r="A1713" s="232"/>
      <c r="B1713" s="1001" t="s">
        <v>2047</v>
      </c>
      <c r="C1713" s="238" t="s">
        <v>1066</v>
      </c>
      <c r="D1713" s="202">
        <v>280</v>
      </c>
      <c r="E1713" s="105"/>
      <c r="F1713" s="200">
        <f>D1713*E1713</f>
        <v>0</v>
      </c>
      <c r="G1713" s="106"/>
      <c r="H1713" s="106"/>
      <c r="I1713" s="12"/>
      <c r="J1713" s="1071"/>
      <c r="K1713" s="14"/>
    </row>
    <row r="1714" spans="1:11" s="983" customFormat="1">
      <c r="A1714" s="232"/>
      <c r="B1714" s="1001" t="s">
        <v>2048</v>
      </c>
      <c r="C1714" s="238" t="s">
        <v>1066</v>
      </c>
      <c r="D1714" s="202">
        <v>180</v>
      </c>
      <c r="E1714" s="105"/>
      <c r="F1714" s="200">
        <f>D1714*E1714</f>
        <v>0</v>
      </c>
      <c r="G1714" s="106"/>
      <c r="H1714" s="106"/>
      <c r="I1714" s="12"/>
      <c r="J1714" s="1071"/>
      <c r="K1714" s="14"/>
    </row>
    <row r="1715" spans="1:11" s="983" customFormat="1">
      <c r="A1715" s="232"/>
      <c r="B1715" s="1001"/>
      <c r="C1715" s="238"/>
      <c r="D1715" s="904"/>
      <c r="E1715" s="951"/>
      <c r="F1715" s="202"/>
      <c r="G1715" s="106"/>
      <c r="H1715" s="106"/>
      <c r="I1715" s="12"/>
      <c r="J1715" s="1071"/>
      <c r="K1715" s="14"/>
    </row>
    <row r="1716" spans="1:11" s="983" customFormat="1" ht="63.75">
      <c r="A1716" s="232" t="s">
        <v>1067</v>
      </c>
      <c r="B1716" s="233" t="s">
        <v>2049</v>
      </c>
      <c r="C1716" s="238"/>
      <c r="D1716" s="904"/>
      <c r="E1716" s="105"/>
      <c r="F1716" s="202"/>
      <c r="G1716" s="106"/>
      <c r="H1716" s="106"/>
      <c r="I1716" s="12"/>
      <c r="J1716" s="1071"/>
      <c r="K1716" s="14"/>
    </row>
    <row r="1717" spans="1:11" s="983" customFormat="1" ht="25.5">
      <c r="A1717" s="232"/>
      <c r="B1717" s="233" t="s">
        <v>2050</v>
      </c>
      <c r="C1717" s="233"/>
      <c r="D1717" s="914"/>
      <c r="E1717" s="105"/>
      <c r="F1717" s="202"/>
      <c r="G1717" s="106"/>
      <c r="H1717" s="106"/>
      <c r="I1717" s="12"/>
      <c r="J1717" s="1071"/>
      <c r="K1717" s="14"/>
    </row>
    <row r="1718" spans="1:11" s="983" customFormat="1" ht="25.5">
      <c r="A1718" s="232"/>
      <c r="B1718" s="233" t="s">
        <v>2051</v>
      </c>
      <c r="C1718" s="233"/>
      <c r="D1718" s="914"/>
      <c r="E1718" s="105"/>
      <c r="F1718" s="202"/>
      <c r="G1718" s="106"/>
      <c r="H1718" s="106"/>
      <c r="I1718" s="12"/>
      <c r="J1718" s="1071"/>
      <c r="K1718" s="14"/>
    </row>
    <row r="1719" spans="1:11" s="983" customFormat="1" ht="25.5">
      <c r="A1719" s="232"/>
      <c r="B1719" s="233" t="s">
        <v>2052</v>
      </c>
      <c r="C1719" s="233"/>
      <c r="D1719" s="914"/>
      <c r="E1719" s="105"/>
      <c r="F1719" s="202"/>
      <c r="G1719" s="106"/>
      <c r="H1719" s="106"/>
      <c r="I1719" s="12"/>
      <c r="J1719" s="1071"/>
      <c r="K1719" s="14"/>
    </row>
    <row r="1720" spans="1:11" s="983" customFormat="1" ht="42" customHeight="1">
      <c r="A1720" s="232"/>
      <c r="B1720" s="233" t="s">
        <v>2053</v>
      </c>
      <c r="C1720" s="233"/>
      <c r="D1720" s="914"/>
      <c r="E1720" s="951"/>
      <c r="F1720" s="202"/>
      <c r="G1720" s="106"/>
      <c r="H1720" s="106"/>
      <c r="I1720" s="12"/>
      <c r="J1720" s="1071"/>
      <c r="K1720" s="14"/>
    </row>
    <row r="1721" spans="1:11" s="983" customFormat="1" ht="38.25">
      <c r="A1721" s="232"/>
      <c r="B1721" s="233" t="s">
        <v>2054</v>
      </c>
      <c r="C1721" s="233"/>
      <c r="D1721" s="914"/>
      <c r="E1721" s="951"/>
      <c r="F1721" s="202"/>
      <c r="G1721" s="106"/>
      <c r="H1721" s="106"/>
      <c r="I1721" s="12"/>
      <c r="J1721" s="1071"/>
      <c r="K1721" s="14"/>
    </row>
    <row r="1722" spans="1:11" ht="25.5">
      <c r="B1722" s="233" t="s">
        <v>2055</v>
      </c>
      <c r="C1722" s="233"/>
      <c r="D1722" s="914"/>
      <c r="E1722" s="951"/>
      <c r="F1722" s="202"/>
      <c r="G1722" s="981"/>
      <c r="H1722" s="981"/>
      <c r="I1722" s="9"/>
      <c r="J1722" s="18"/>
      <c r="K1722" s="947"/>
    </row>
    <row r="1723" spans="1:11" s="18" customFormat="1" ht="18" customHeight="1">
      <c r="A1723" s="232"/>
      <c r="B1723" s="232" t="s">
        <v>2056</v>
      </c>
      <c r="C1723" s="233"/>
      <c r="D1723" s="914"/>
      <c r="E1723" s="951"/>
      <c r="F1723" s="202"/>
      <c r="G1723" s="106"/>
      <c r="H1723" s="106"/>
      <c r="I1723" s="948"/>
      <c r="J1723" s="14"/>
      <c r="K1723" s="945"/>
    </row>
    <row r="1724" spans="1:11">
      <c r="B1724" s="1001" t="s">
        <v>2046</v>
      </c>
      <c r="E1724" s="951"/>
      <c r="F1724" s="202"/>
      <c r="G1724" s="106"/>
      <c r="H1724" s="106"/>
      <c r="I1724" s="6"/>
      <c r="K1724" s="945"/>
    </row>
    <row r="1725" spans="1:11">
      <c r="B1725" s="1001" t="s">
        <v>2057</v>
      </c>
      <c r="C1725" s="238" t="s">
        <v>1066</v>
      </c>
      <c r="D1725" s="202">
        <v>800</v>
      </c>
      <c r="E1725" s="951"/>
      <c r="F1725" s="200">
        <f>D1725*E1725</f>
        <v>0</v>
      </c>
      <c r="G1725" s="106"/>
      <c r="H1725" s="106"/>
      <c r="I1725" s="6"/>
      <c r="K1725" s="945"/>
    </row>
    <row r="1726" spans="1:11">
      <c r="B1726" s="1001" t="s">
        <v>2058</v>
      </c>
      <c r="C1726" s="238" t="s">
        <v>1066</v>
      </c>
      <c r="D1726" s="202">
        <v>570</v>
      </c>
      <c r="E1726" s="951"/>
      <c r="F1726" s="200">
        <f>D1726*E1726</f>
        <v>0</v>
      </c>
      <c r="G1726" s="106"/>
      <c r="H1726" s="106"/>
      <c r="I1726" s="6"/>
      <c r="K1726" s="945"/>
    </row>
    <row r="1727" spans="1:11" s="18" customFormat="1">
      <c r="A1727" s="232"/>
      <c r="B1727" s="233"/>
      <c r="C1727" s="238"/>
      <c r="D1727" s="904"/>
      <c r="E1727" s="951"/>
      <c r="F1727" s="202"/>
      <c r="G1727" s="106"/>
      <c r="H1727" s="106"/>
      <c r="I1727" s="948"/>
      <c r="J1727" s="14"/>
      <c r="K1727" s="982"/>
    </row>
    <row r="1728" spans="1:11" ht="38.25">
      <c r="A1728" s="232" t="s">
        <v>1092</v>
      </c>
      <c r="B1728" s="231" t="s">
        <v>2059</v>
      </c>
      <c r="E1728" s="105"/>
      <c r="F1728" s="202"/>
      <c r="G1728" s="106"/>
      <c r="H1728" s="106"/>
      <c r="I1728" s="6"/>
      <c r="K1728" s="982"/>
    </row>
    <row r="1729" spans="1:13" s="18" customFormat="1">
      <c r="A1729" s="232"/>
      <c r="B1729" s="231" t="s">
        <v>2060</v>
      </c>
      <c r="C1729" s="238"/>
      <c r="D1729" s="904"/>
      <c r="E1729" s="105"/>
      <c r="F1729" s="202"/>
      <c r="G1729" s="106"/>
      <c r="H1729" s="106"/>
      <c r="I1729" s="15"/>
      <c r="J1729" s="14"/>
      <c r="K1729" s="945"/>
    </row>
    <row r="1730" spans="1:13" s="18" customFormat="1">
      <c r="A1730" s="232"/>
      <c r="B1730" s="233" t="s">
        <v>1388</v>
      </c>
      <c r="C1730" s="238"/>
      <c r="D1730" s="904"/>
      <c r="E1730" s="105"/>
      <c r="F1730" s="202"/>
      <c r="G1730" s="106"/>
      <c r="H1730" s="106"/>
      <c r="I1730" s="12"/>
      <c r="J1730" s="14"/>
    </row>
    <row r="1731" spans="1:13" s="18" customFormat="1">
      <c r="A1731" s="232"/>
      <c r="B1731" s="1001" t="s">
        <v>2046</v>
      </c>
      <c r="C1731" s="238" t="s">
        <v>1066</v>
      </c>
      <c r="D1731" s="202">
        <v>20</v>
      </c>
      <c r="E1731" s="105"/>
      <c r="F1731" s="200">
        <f>D1731*E1731</f>
        <v>0</v>
      </c>
      <c r="G1731" s="106"/>
      <c r="H1731" s="106"/>
      <c r="I1731" s="12"/>
      <c r="J1731" s="14"/>
    </row>
    <row r="1732" spans="1:13">
      <c r="E1732" s="105"/>
      <c r="F1732" s="202"/>
      <c r="G1732" s="106"/>
      <c r="H1732" s="106"/>
      <c r="I1732" s="15"/>
    </row>
    <row r="1733" spans="1:13" s="18" customFormat="1" ht="38.25">
      <c r="A1733" s="232" t="s">
        <v>1099</v>
      </c>
      <c r="B1733" s="1001" t="s">
        <v>2061</v>
      </c>
      <c r="C1733" s="238" t="s">
        <v>18</v>
      </c>
      <c r="D1733" s="904" t="s">
        <v>18</v>
      </c>
      <c r="E1733" s="105"/>
      <c r="F1733" s="202"/>
      <c r="G1733" s="963"/>
      <c r="H1733" s="963"/>
      <c r="I1733" s="1102"/>
      <c r="J1733" s="14"/>
      <c r="K1733" s="14"/>
    </row>
    <row r="1734" spans="1:13" ht="25.5">
      <c r="B1734" s="1001" t="s">
        <v>2062</v>
      </c>
      <c r="E1734" s="105"/>
      <c r="F1734" s="202"/>
      <c r="G1734" s="106"/>
      <c r="H1734" s="106"/>
      <c r="I1734" s="15"/>
    </row>
    <row r="1735" spans="1:13" ht="38.25">
      <c r="B1735" s="1001" t="s">
        <v>2063</v>
      </c>
      <c r="E1735" s="105"/>
      <c r="F1735" s="202"/>
      <c r="G1735" s="106"/>
      <c r="H1735" s="106"/>
      <c r="I1735" s="15"/>
    </row>
    <row r="1736" spans="1:13" s="18" customFormat="1" ht="25.5">
      <c r="A1736" s="232"/>
      <c r="B1736" s="1001" t="s">
        <v>2064</v>
      </c>
      <c r="C1736" s="238"/>
      <c r="D1736" s="904"/>
      <c r="E1736" s="105"/>
      <c r="F1736" s="202"/>
      <c r="G1736" s="106"/>
      <c r="H1736" s="106"/>
      <c r="I1736" s="15"/>
      <c r="J1736" s="947"/>
      <c r="K1736" s="14"/>
    </row>
    <row r="1737" spans="1:13" s="18" customFormat="1" ht="25.5">
      <c r="A1737" s="232"/>
      <c r="B1737" s="233" t="s">
        <v>2065</v>
      </c>
      <c r="C1737" s="238"/>
      <c r="D1737" s="904"/>
      <c r="E1737" s="105"/>
      <c r="F1737" s="202"/>
      <c r="G1737" s="106"/>
      <c r="H1737" s="106"/>
      <c r="I1737" s="12"/>
      <c r="J1737" s="947"/>
    </row>
    <row r="1738" spans="1:13" s="18" customFormat="1" ht="19.5" customHeight="1">
      <c r="A1738" s="232"/>
      <c r="B1738" s="1001" t="s">
        <v>2066</v>
      </c>
      <c r="C1738" s="238"/>
      <c r="D1738" s="904"/>
      <c r="E1738" s="105"/>
      <c r="F1738" s="202"/>
      <c r="G1738" s="106"/>
      <c r="H1738" s="106"/>
      <c r="I1738" s="12"/>
      <c r="J1738" s="945"/>
    </row>
    <row r="1739" spans="1:13" s="18" customFormat="1">
      <c r="A1739" s="232"/>
      <c r="B1739" s="1001" t="s">
        <v>2046</v>
      </c>
      <c r="C1739" s="238"/>
      <c r="D1739" s="904"/>
      <c r="E1739" s="105"/>
      <c r="F1739" s="202"/>
      <c r="G1739" s="106"/>
      <c r="H1739" s="106"/>
      <c r="I1739" s="948"/>
      <c r="J1739" s="945"/>
      <c r="K1739" s="14"/>
      <c r="L1739" s="945"/>
      <c r="M1739" s="945"/>
    </row>
    <row r="1740" spans="1:13" s="18" customFormat="1">
      <c r="A1740" s="232"/>
      <c r="B1740" s="1001" t="s">
        <v>2067</v>
      </c>
      <c r="C1740" s="238" t="s">
        <v>1066</v>
      </c>
      <c r="D1740" s="202">
        <v>40</v>
      </c>
      <c r="E1740" s="105"/>
      <c r="F1740" s="200">
        <f>D1740*E1740</f>
        <v>0</v>
      </c>
      <c r="G1740" s="113"/>
      <c r="H1740" s="113"/>
      <c r="I1740" s="948"/>
      <c r="J1740" s="14"/>
      <c r="K1740" s="945"/>
      <c r="L1740" s="945"/>
      <c r="M1740" s="945"/>
    </row>
    <row r="1741" spans="1:13" s="18" customFormat="1">
      <c r="A1741" s="232"/>
      <c r="B1741" s="1001" t="s">
        <v>2068</v>
      </c>
      <c r="C1741" s="238" t="s">
        <v>1066</v>
      </c>
      <c r="D1741" s="202">
        <v>15</v>
      </c>
      <c r="E1741" s="105"/>
      <c r="F1741" s="200">
        <f>D1741*E1741</f>
        <v>0</v>
      </c>
      <c r="G1741" s="113"/>
      <c r="H1741" s="113"/>
      <c r="I1741" s="948"/>
      <c r="J1741" s="14"/>
      <c r="K1741" s="945"/>
      <c r="L1741" s="945"/>
      <c r="M1741" s="945"/>
    </row>
    <row r="1742" spans="1:13" s="18" customFormat="1">
      <c r="A1742" s="232"/>
      <c r="B1742" s="1001"/>
      <c r="C1742" s="238"/>
      <c r="D1742" s="202"/>
      <c r="E1742" s="105"/>
      <c r="F1742" s="202"/>
      <c r="G1742" s="113"/>
      <c r="H1742" s="113"/>
      <c r="I1742" s="948"/>
      <c r="J1742" s="14"/>
      <c r="K1742" s="945"/>
      <c r="L1742" s="945"/>
      <c r="M1742" s="945"/>
    </row>
    <row r="1743" spans="1:13" s="18" customFormat="1">
      <c r="A1743" s="222" t="s">
        <v>2036</v>
      </c>
      <c r="B1743" s="280" t="s">
        <v>2069</v>
      </c>
      <c r="C1743" s="224"/>
      <c r="D1743" s="283"/>
      <c r="E1743" s="99"/>
      <c r="F1743" s="943">
        <f>SUM(F1711:F1742)</f>
        <v>0</v>
      </c>
      <c r="G1743" s="113"/>
      <c r="H1743" s="113"/>
      <c r="I1743" s="948"/>
      <c r="J1743" s="945"/>
      <c r="K1743" s="945"/>
      <c r="L1743" s="945"/>
      <c r="M1743" s="945"/>
    </row>
    <row r="1744" spans="1:13" s="18" customFormat="1">
      <c r="A1744" s="232"/>
      <c r="B1744" s="233"/>
      <c r="C1744" s="238"/>
      <c r="D1744" s="904"/>
      <c r="E1744" s="105"/>
      <c r="F1744" s="202"/>
      <c r="G1744" s="113"/>
      <c r="H1744" s="113"/>
      <c r="I1744" s="948"/>
      <c r="J1744" s="945"/>
      <c r="K1744" s="945"/>
      <c r="L1744" s="945"/>
      <c r="M1744" s="945"/>
    </row>
    <row r="1745" spans="1:13" s="18" customFormat="1">
      <c r="A1745" s="232"/>
      <c r="B1745" s="233"/>
      <c r="C1745" s="238"/>
      <c r="D1745" s="904"/>
      <c r="E1745" s="105"/>
      <c r="F1745" s="202"/>
      <c r="G1745" s="113"/>
      <c r="H1745" s="113"/>
      <c r="I1745" s="948"/>
      <c r="J1745" s="945"/>
      <c r="K1745" s="945"/>
      <c r="L1745" s="945"/>
      <c r="M1745" s="945"/>
    </row>
    <row r="1746" spans="1:13" s="18" customFormat="1">
      <c r="A1746" s="222" t="s">
        <v>1268</v>
      </c>
      <c r="B1746" s="1061" t="s">
        <v>2070</v>
      </c>
      <c r="C1746" s="238"/>
      <c r="D1746" s="904"/>
      <c r="E1746" s="105"/>
      <c r="F1746" s="202"/>
      <c r="G1746" s="113"/>
      <c r="H1746" s="113"/>
      <c r="I1746" s="948"/>
      <c r="J1746" s="945"/>
      <c r="K1746" s="945"/>
      <c r="L1746" s="945"/>
      <c r="M1746" s="945"/>
    </row>
    <row r="1747" spans="1:13" s="18" customFormat="1">
      <c r="A1747" s="232"/>
      <c r="B1747" s="233"/>
      <c r="C1747" s="238"/>
      <c r="D1747" s="904"/>
      <c r="E1747" s="108"/>
      <c r="F1747" s="204"/>
      <c r="G1747" s="113"/>
      <c r="H1747" s="113"/>
      <c r="I1747" s="948"/>
      <c r="J1747" s="945"/>
      <c r="K1747" s="945"/>
      <c r="L1747" s="945"/>
      <c r="M1747" s="945"/>
    </row>
    <row r="1748" spans="1:13" s="18" customFormat="1" ht="25.5">
      <c r="A1748" s="232" t="s">
        <v>1058</v>
      </c>
      <c r="B1748" s="233" t="s">
        <v>2071</v>
      </c>
      <c r="C1748" s="238"/>
      <c r="D1748" s="904"/>
      <c r="E1748" s="108"/>
      <c r="F1748" s="204"/>
      <c r="G1748" s="113"/>
      <c r="H1748" s="113"/>
      <c r="I1748" s="948"/>
      <c r="J1748" s="945"/>
      <c r="K1748" s="945"/>
      <c r="L1748" s="945"/>
      <c r="M1748" s="945"/>
    </row>
    <row r="1749" spans="1:13" s="18" customFormat="1" ht="55.5" customHeight="1">
      <c r="A1749" s="1103"/>
      <c r="B1749" s="233" t="s">
        <v>2072</v>
      </c>
      <c r="C1749" s="245"/>
      <c r="D1749" s="904"/>
      <c r="E1749" s="105"/>
      <c r="F1749" s="202"/>
      <c r="G1749" s="113"/>
      <c r="H1749" s="113"/>
      <c r="I1749" s="948"/>
      <c r="J1749" s="945"/>
      <c r="K1749" s="945"/>
      <c r="L1749" s="945"/>
      <c r="M1749" s="945"/>
    </row>
    <row r="1750" spans="1:13" s="18" customFormat="1" ht="51">
      <c r="A1750" s="1104"/>
      <c r="B1750" s="233" t="s">
        <v>2073</v>
      </c>
      <c r="C1750" s="245"/>
      <c r="D1750" s="904"/>
      <c r="E1750" s="105"/>
      <c r="F1750" s="202"/>
      <c r="G1750" s="113"/>
      <c r="H1750" s="113"/>
      <c r="I1750" s="948"/>
      <c r="J1750" s="945"/>
      <c r="K1750" s="945"/>
      <c r="L1750" s="945"/>
      <c r="M1750" s="945"/>
    </row>
    <row r="1751" spans="1:13" s="18" customFormat="1" ht="38.25">
      <c r="A1751" s="1104"/>
      <c r="B1751" s="236" t="s">
        <v>2074</v>
      </c>
      <c r="C1751" s="245"/>
      <c r="D1751" s="904"/>
      <c r="E1751" s="105"/>
      <c r="F1751" s="202"/>
      <c r="G1751" s="113"/>
      <c r="H1751" s="113"/>
      <c r="I1751" s="948"/>
      <c r="J1751" s="945"/>
      <c r="K1751" s="945"/>
      <c r="L1751" s="945"/>
      <c r="M1751" s="945"/>
    </row>
    <row r="1752" spans="1:13" s="18" customFormat="1" ht="25.5">
      <c r="A1752" s="1104"/>
      <c r="B1752" s="233" t="s">
        <v>2075</v>
      </c>
      <c r="C1752" s="245"/>
      <c r="D1752" s="904"/>
      <c r="E1752" s="105"/>
      <c r="F1752" s="202"/>
      <c r="G1752" s="113"/>
      <c r="H1752" s="113"/>
      <c r="I1752" s="948"/>
      <c r="J1752" s="945"/>
      <c r="K1752" s="945"/>
      <c r="L1752" s="945"/>
      <c r="M1752" s="945"/>
    </row>
    <row r="1753" spans="1:13" s="18" customFormat="1" ht="25.5">
      <c r="A1753" s="1105"/>
      <c r="B1753" s="1001" t="s">
        <v>2076</v>
      </c>
      <c r="C1753" s="245"/>
      <c r="D1753" s="324"/>
      <c r="E1753" s="105"/>
      <c r="F1753" s="202"/>
      <c r="G1753" s="113"/>
      <c r="H1753" s="113"/>
      <c r="I1753" s="948"/>
      <c r="J1753" s="945"/>
      <c r="K1753" s="945"/>
      <c r="L1753" s="945"/>
      <c r="M1753" s="945"/>
    </row>
    <row r="1754" spans="1:13" s="18" customFormat="1">
      <c r="A1754" s="1104"/>
      <c r="B1754" s="233" t="s">
        <v>2077</v>
      </c>
      <c r="C1754" s="245" t="s">
        <v>1066</v>
      </c>
      <c r="D1754" s="202">
        <v>990</v>
      </c>
      <c r="E1754" s="105"/>
      <c r="F1754" s="200">
        <f>D1754*E1754</f>
        <v>0</v>
      </c>
      <c r="G1754" s="113"/>
      <c r="H1754" s="113"/>
      <c r="I1754" s="948"/>
      <c r="J1754" s="945"/>
      <c r="K1754" s="945"/>
      <c r="L1754" s="945"/>
      <c r="M1754" s="945"/>
    </row>
    <row r="1755" spans="1:13" s="18" customFormat="1">
      <c r="A1755" s="1104"/>
      <c r="B1755" s="233"/>
      <c r="C1755" s="245"/>
      <c r="D1755" s="904"/>
      <c r="E1755" s="103"/>
      <c r="F1755" s="210"/>
      <c r="G1755" s="113"/>
      <c r="H1755" s="113"/>
      <c r="I1755" s="948"/>
      <c r="J1755" s="945"/>
      <c r="K1755" s="945"/>
      <c r="L1755" s="945"/>
      <c r="M1755" s="945"/>
    </row>
    <row r="1756" spans="1:13" s="18" customFormat="1" ht="76.5">
      <c r="A1756" s="1103" t="s">
        <v>1067</v>
      </c>
      <c r="B1756" s="233" t="s">
        <v>2078</v>
      </c>
      <c r="C1756" s="245"/>
      <c r="D1756" s="904"/>
      <c r="E1756" s="105"/>
      <c r="F1756" s="202"/>
      <c r="G1756" s="113"/>
      <c r="H1756" s="113"/>
      <c r="I1756" s="948"/>
      <c r="J1756" s="945"/>
      <c r="K1756" s="945"/>
      <c r="L1756" s="945"/>
      <c r="M1756" s="945"/>
    </row>
    <row r="1757" spans="1:13" s="18" customFormat="1" ht="25.5">
      <c r="A1757" s="1104"/>
      <c r="B1757" s="233" t="s">
        <v>2079</v>
      </c>
      <c r="C1757" s="245"/>
      <c r="D1757" s="904"/>
      <c r="E1757" s="105"/>
      <c r="F1757" s="202"/>
      <c r="G1757" s="113"/>
      <c r="H1757" s="113"/>
      <c r="I1757" s="948"/>
      <c r="J1757" s="945"/>
      <c r="K1757" s="945"/>
      <c r="L1757" s="945"/>
      <c r="M1757" s="945"/>
    </row>
    <row r="1758" spans="1:13">
      <c r="A1758" s="1104"/>
      <c r="B1758" s="233" t="s">
        <v>2080</v>
      </c>
      <c r="C1758" s="245" t="s">
        <v>1294</v>
      </c>
      <c r="D1758" s="202">
        <v>690</v>
      </c>
      <c r="E1758" s="105"/>
      <c r="F1758" s="200">
        <f>D1758*E1758</f>
        <v>0</v>
      </c>
      <c r="G1758" s="106"/>
      <c r="H1758" s="106"/>
      <c r="I1758" s="6"/>
      <c r="J1758" s="982"/>
      <c r="K1758" s="947"/>
      <c r="L1758" s="947"/>
      <c r="M1758" s="947"/>
    </row>
    <row r="1759" spans="1:13" s="18" customFormat="1">
      <c r="A1759" s="1104"/>
      <c r="B1759" s="233"/>
      <c r="C1759" s="245"/>
      <c r="D1759" s="904"/>
      <c r="E1759" s="105"/>
      <c r="F1759" s="202"/>
      <c r="G1759" s="113"/>
      <c r="H1759" s="113"/>
      <c r="I1759" s="948"/>
      <c r="J1759" s="945"/>
      <c r="K1759" s="945"/>
      <c r="L1759" s="945"/>
      <c r="M1759" s="945"/>
    </row>
    <row r="1760" spans="1:13">
      <c r="A1760" s="998"/>
      <c r="B1760" s="1106" t="s">
        <v>2081</v>
      </c>
      <c r="C1760" s="1025"/>
      <c r="D1760" s="1107"/>
      <c r="E1760" s="995"/>
      <c r="F1760" s="960"/>
      <c r="G1760" s="106"/>
      <c r="H1760" s="1108"/>
      <c r="I1760" s="945"/>
      <c r="J1760" s="18"/>
    </row>
    <row r="1761" spans="1:10" ht="25.5">
      <c r="A1761" s="232">
        <v>3</v>
      </c>
      <c r="B1761" s="356" t="s">
        <v>2082</v>
      </c>
      <c r="C1761" s="1025"/>
      <c r="D1761" s="1107"/>
      <c r="E1761" s="995"/>
      <c r="F1761" s="960"/>
      <c r="G1761" s="106"/>
      <c r="H1761" s="1108"/>
      <c r="I1761" s="945"/>
      <c r="J1761" s="18"/>
    </row>
    <row r="1762" spans="1:10">
      <c r="A1762" s="998"/>
      <c r="B1762" s="356" t="s">
        <v>2083</v>
      </c>
      <c r="C1762" s="1025"/>
      <c r="D1762" s="1107"/>
      <c r="E1762" s="995"/>
      <c r="F1762" s="960"/>
      <c r="G1762" s="106"/>
      <c r="H1762" s="1108"/>
      <c r="I1762" s="945"/>
      <c r="J1762" s="18"/>
    </row>
    <row r="1763" spans="1:10">
      <c r="A1763" s="998"/>
      <c r="B1763" s="356" t="s">
        <v>2084</v>
      </c>
      <c r="C1763" s="1025"/>
      <c r="D1763" s="1107"/>
      <c r="E1763" s="995"/>
      <c r="F1763" s="960"/>
      <c r="G1763" s="106"/>
      <c r="H1763" s="1108"/>
      <c r="I1763" s="945"/>
      <c r="J1763" s="18"/>
    </row>
    <row r="1764" spans="1:10">
      <c r="A1764" s="998"/>
      <c r="B1764" s="356" t="s">
        <v>2085</v>
      </c>
      <c r="C1764" s="1025"/>
      <c r="D1764" s="1107"/>
      <c r="E1764" s="995"/>
      <c r="F1764" s="960"/>
      <c r="G1764" s="106"/>
      <c r="H1764" s="1108"/>
      <c r="I1764" s="945"/>
      <c r="J1764" s="18"/>
    </row>
    <row r="1765" spans="1:10">
      <c r="A1765" s="998"/>
      <c r="B1765" s="356" t="s">
        <v>2086</v>
      </c>
      <c r="C1765" s="1025"/>
      <c r="D1765" s="1107"/>
      <c r="E1765" s="995"/>
      <c r="F1765" s="960"/>
      <c r="G1765" s="106"/>
      <c r="H1765" s="1108"/>
      <c r="I1765" s="945"/>
      <c r="J1765" s="18"/>
    </row>
    <row r="1766" spans="1:10">
      <c r="A1766" s="998"/>
      <c r="B1766" s="356" t="s">
        <v>2087</v>
      </c>
      <c r="C1766" s="1025"/>
      <c r="D1766" s="1107"/>
      <c r="E1766" s="995"/>
      <c r="F1766" s="960"/>
      <c r="G1766" s="106"/>
      <c r="H1766" s="1108"/>
      <c r="I1766" s="945"/>
      <c r="J1766" s="18"/>
    </row>
    <row r="1767" spans="1:10">
      <c r="A1767" s="998"/>
      <c r="B1767" s="356" t="s">
        <v>2088</v>
      </c>
      <c r="C1767" s="1025"/>
      <c r="D1767" s="1107"/>
      <c r="E1767" s="995"/>
      <c r="F1767" s="960"/>
      <c r="G1767" s="106"/>
      <c r="H1767" s="1108"/>
      <c r="I1767" s="945"/>
      <c r="J1767" s="18"/>
    </row>
    <row r="1768" spans="1:10" ht="51">
      <c r="A1768" s="998"/>
      <c r="B1768" s="961" t="s">
        <v>2089</v>
      </c>
      <c r="C1768" s="1025"/>
      <c r="D1768" s="1107"/>
      <c r="E1768" s="995"/>
      <c r="F1768" s="960"/>
      <c r="G1768" s="106"/>
      <c r="H1768" s="1108"/>
      <c r="I1768" s="945"/>
      <c r="J1768" s="18"/>
    </row>
    <row r="1769" spans="1:10">
      <c r="A1769" s="998"/>
      <c r="B1769" s="356" t="s">
        <v>2090</v>
      </c>
      <c r="C1769" s="1025"/>
      <c r="D1769" s="1107"/>
      <c r="E1769" s="995"/>
      <c r="F1769" s="960"/>
      <c r="G1769" s="106"/>
      <c r="H1769" s="1108"/>
      <c r="I1769" s="945"/>
      <c r="J1769" s="18"/>
    </row>
    <row r="1770" spans="1:10">
      <c r="A1770" s="998"/>
      <c r="B1770" s="356" t="s">
        <v>2091</v>
      </c>
      <c r="C1770" s="1025"/>
      <c r="D1770" s="1107"/>
      <c r="E1770" s="995"/>
      <c r="F1770" s="960"/>
      <c r="G1770" s="106"/>
      <c r="H1770" s="1108"/>
      <c r="I1770" s="945"/>
      <c r="J1770" s="18"/>
    </row>
    <row r="1771" spans="1:10">
      <c r="A1771" s="998"/>
      <c r="B1771" s="356" t="s">
        <v>2092</v>
      </c>
      <c r="C1771" s="1025"/>
      <c r="D1771" s="1107"/>
      <c r="E1771" s="995"/>
      <c r="F1771" s="960"/>
      <c r="G1771" s="106"/>
      <c r="H1771" s="1108"/>
      <c r="I1771" s="945"/>
      <c r="J1771" s="18"/>
    </row>
    <row r="1772" spans="1:10">
      <c r="A1772" s="998"/>
      <c r="B1772" s="967" t="s">
        <v>2093</v>
      </c>
      <c r="C1772" s="238" t="s">
        <v>1066</v>
      </c>
      <c r="D1772" s="202">
        <v>1030</v>
      </c>
      <c r="E1772" s="105"/>
      <c r="F1772" s="200">
        <f>D1772*E1772</f>
        <v>0</v>
      </c>
      <c r="G1772" s="106"/>
      <c r="H1772" s="1108"/>
      <c r="I1772" s="945"/>
      <c r="J1772" s="18"/>
    </row>
    <row r="1773" spans="1:10">
      <c r="A1773" s="998"/>
      <c r="B1773" s="1109"/>
      <c r="C1773" s="1025"/>
      <c r="D1773" s="1107"/>
      <c r="E1773" s="995"/>
      <c r="F1773" s="960"/>
      <c r="G1773" s="106"/>
      <c r="H1773" s="1108"/>
      <c r="I1773" s="945"/>
      <c r="J1773" s="18"/>
    </row>
    <row r="1774" spans="1:10">
      <c r="A1774" s="998"/>
      <c r="B1774" s="1110" t="s">
        <v>2094</v>
      </c>
      <c r="C1774" s="1025"/>
      <c r="D1774" s="1107"/>
      <c r="E1774" s="995"/>
      <c r="F1774" s="960"/>
      <c r="G1774" s="106"/>
      <c r="H1774" s="1108"/>
      <c r="I1774" s="945"/>
      <c r="J1774" s="18"/>
    </row>
    <row r="1775" spans="1:10">
      <c r="A1775" s="998"/>
      <c r="B1775" s="1111"/>
      <c r="C1775" s="1025"/>
      <c r="D1775" s="1107"/>
      <c r="E1775" s="995"/>
      <c r="F1775" s="960"/>
      <c r="G1775" s="106"/>
      <c r="H1775" s="1108"/>
      <c r="I1775" s="945"/>
      <c r="J1775" s="18"/>
    </row>
    <row r="1776" spans="1:10" ht="25.5">
      <c r="A1776" s="232">
        <v>4</v>
      </c>
      <c r="B1776" s="961" t="s">
        <v>2095</v>
      </c>
      <c r="C1776" s="1112"/>
      <c r="D1776" s="353"/>
      <c r="E1776" s="995"/>
      <c r="F1776" s="960"/>
      <c r="G1776" s="106"/>
      <c r="H1776" s="1108"/>
      <c r="I1776" s="945"/>
      <c r="J1776" s="18"/>
    </row>
    <row r="1777" spans="1:10" ht="38.25" customHeight="1">
      <c r="A1777" s="284"/>
      <c r="B1777" s="961" t="s">
        <v>2096</v>
      </c>
      <c r="C1777" s="1112"/>
      <c r="D1777" s="353"/>
      <c r="E1777" s="995"/>
      <c r="F1777" s="960"/>
      <c r="G1777" s="106"/>
      <c r="H1777" s="1108"/>
      <c r="I1777" s="945"/>
      <c r="J1777" s="18"/>
    </row>
    <row r="1778" spans="1:10">
      <c r="A1778" s="284"/>
      <c r="B1778" s="961" t="s">
        <v>2097</v>
      </c>
      <c r="C1778" s="1112"/>
      <c r="D1778" s="353"/>
      <c r="E1778" s="995"/>
      <c r="F1778" s="960"/>
      <c r="G1778" s="106"/>
      <c r="H1778" s="1108"/>
      <c r="I1778" s="945"/>
      <c r="J1778" s="18"/>
    </row>
    <row r="1779" spans="1:10">
      <c r="A1779" s="284"/>
      <c r="B1779" s="1113" t="s">
        <v>2098</v>
      </c>
      <c r="C1779" s="1112"/>
      <c r="D1779" s="353"/>
      <c r="E1779" s="995"/>
      <c r="F1779" s="960"/>
      <c r="G1779" s="106"/>
      <c r="H1779" s="1108"/>
      <c r="I1779" s="945"/>
      <c r="J1779" s="18"/>
    </row>
    <row r="1780" spans="1:10">
      <c r="A1780" s="284"/>
      <c r="B1780" s="1113" t="s">
        <v>2099</v>
      </c>
      <c r="C1780" s="1112"/>
      <c r="D1780" s="353"/>
      <c r="E1780" s="995"/>
      <c r="F1780" s="960"/>
      <c r="G1780" s="106"/>
      <c r="H1780" s="1108"/>
      <c r="I1780" s="945"/>
      <c r="J1780" s="18"/>
    </row>
    <row r="1781" spans="1:10">
      <c r="A1781" s="284"/>
      <c r="B1781" s="1113" t="s">
        <v>2100</v>
      </c>
      <c r="C1781" s="1112"/>
      <c r="D1781" s="353"/>
      <c r="E1781" s="995"/>
      <c r="F1781" s="960"/>
      <c r="G1781" s="106"/>
      <c r="H1781" s="1108"/>
      <c r="I1781" s="945"/>
      <c r="J1781" s="18"/>
    </row>
    <row r="1782" spans="1:10">
      <c r="A1782" s="284"/>
      <c r="B1782" s="1113" t="s">
        <v>2101</v>
      </c>
      <c r="C1782" s="1112"/>
      <c r="D1782" s="353"/>
      <c r="E1782" s="995"/>
      <c r="F1782" s="960"/>
      <c r="G1782" s="106"/>
      <c r="H1782" s="1108"/>
      <c r="I1782" s="945"/>
      <c r="J1782" s="18"/>
    </row>
    <row r="1783" spans="1:10">
      <c r="A1783" s="284"/>
      <c r="B1783" s="1113" t="s">
        <v>2102</v>
      </c>
      <c r="C1783" s="1112"/>
      <c r="D1783" s="353"/>
      <c r="E1783" s="995"/>
      <c r="F1783" s="960"/>
      <c r="G1783" s="106"/>
      <c r="H1783" s="1108"/>
      <c r="I1783" s="945"/>
      <c r="J1783" s="18"/>
    </row>
    <row r="1784" spans="1:10">
      <c r="A1784" s="284"/>
      <c r="B1784" s="961" t="s">
        <v>2103</v>
      </c>
      <c r="C1784" s="1112"/>
      <c r="D1784" s="353"/>
      <c r="E1784" s="995"/>
      <c r="F1784" s="960"/>
      <c r="G1784" s="106"/>
      <c r="H1784" s="1108"/>
      <c r="I1784" s="945"/>
      <c r="J1784" s="18"/>
    </row>
    <row r="1785" spans="1:10" ht="25.5">
      <c r="A1785" s="284"/>
      <c r="B1785" s="356" t="s">
        <v>2104</v>
      </c>
      <c r="C1785" s="1112"/>
      <c r="D1785" s="353"/>
      <c r="E1785" s="995"/>
      <c r="F1785" s="960"/>
      <c r="G1785" s="106"/>
      <c r="H1785" s="1108"/>
      <c r="I1785" s="945"/>
      <c r="J1785" s="18"/>
    </row>
    <row r="1786" spans="1:10" ht="25.5">
      <c r="A1786" s="284"/>
      <c r="B1786" s="961" t="s">
        <v>2105</v>
      </c>
      <c r="C1786" s="1112"/>
      <c r="D1786" s="353"/>
      <c r="E1786" s="995"/>
      <c r="F1786" s="960"/>
      <c r="G1786" s="106"/>
      <c r="H1786" s="1108"/>
      <c r="I1786" s="945"/>
      <c r="J1786" s="18"/>
    </row>
    <row r="1787" spans="1:10">
      <c r="A1787" s="284"/>
      <c r="B1787" s="343" t="s">
        <v>2106</v>
      </c>
      <c r="C1787" s="1112"/>
      <c r="D1787" s="353"/>
      <c r="E1787" s="995"/>
      <c r="F1787" s="960"/>
      <c r="G1787" s="106"/>
      <c r="H1787" s="1108"/>
      <c r="I1787" s="945"/>
      <c r="J1787" s="18"/>
    </row>
    <row r="1788" spans="1:10">
      <c r="A1788" s="284"/>
      <c r="B1788" s="343" t="s">
        <v>2107</v>
      </c>
      <c r="C1788" s="1112"/>
      <c r="D1788" s="353"/>
      <c r="E1788" s="995"/>
      <c r="F1788" s="960"/>
      <c r="G1788" s="106"/>
      <c r="H1788" s="1108"/>
      <c r="I1788" s="945"/>
      <c r="J1788" s="18"/>
    </row>
    <row r="1789" spans="1:10">
      <c r="A1789" s="284"/>
      <c r="B1789" s="967" t="s">
        <v>1387</v>
      </c>
      <c r="C1789" s="1112"/>
      <c r="D1789" s="353"/>
      <c r="E1789" s="995"/>
      <c r="F1789" s="960"/>
      <c r="G1789" s="106"/>
      <c r="H1789" s="1108"/>
      <c r="I1789" s="945"/>
      <c r="J1789" s="18"/>
    </row>
    <row r="1790" spans="1:10">
      <c r="A1790" s="284"/>
      <c r="B1790" s="961" t="s">
        <v>2108</v>
      </c>
      <c r="C1790" s="1112"/>
      <c r="D1790" s="353"/>
      <c r="E1790" s="995"/>
      <c r="F1790" s="960"/>
      <c r="G1790" s="106"/>
      <c r="H1790" s="1108"/>
      <c r="I1790" s="945"/>
      <c r="J1790" s="18"/>
    </row>
    <row r="1791" spans="1:10">
      <c r="A1791" s="284"/>
      <c r="B1791" s="967" t="s">
        <v>2109</v>
      </c>
      <c r="C1791" s="238" t="s">
        <v>1066</v>
      </c>
      <c r="D1791" s="202">
        <v>1030</v>
      </c>
      <c r="E1791" s="105"/>
      <c r="F1791" s="200">
        <f>D1791*E1791</f>
        <v>0</v>
      </c>
      <c r="G1791" s="106"/>
      <c r="H1791" s="1108"/>
      <c r="I1791" s="945"/>
      <c r="J1791" s="18"/>
    </row>
    <row r="1792" spans="1:10">
      <c r="A1792" s="284"/>
      <c r="B1792" s="227"/>
      <c r="D1792" s="1107"/>
      <c r="E1792" s="995"/>
      <c r="F1792" s="960"/>
      <c r="G1792" s="106"/>
      <c r="H1792" s="1108"/>
      <c r="I1792" s="945"/>
      <c r="J1792" s="18"/>
    </row>
    <row r="1793" spans="1:28">
      <c r="A1793" s="284"/>
      <c r="B1793" s="1110" t="s">
        <v>2094</v>
      </c>
      <c r="D1793" s="1107"/>
      <c r="E1793" s="995"/>
      <c r="F1793" s="960"/>
      <c r="G1793" s="106"/>
      <c r="H1793" s="1108"/>
      <c r="I1793" s="945"/>
      <c r="J1793" s="18"/>
    </row>
    <row r="1794" spans="1:28">
      <c r="A1794" s="284"/>
      <c r="B1794" s="967"/>
      <c r="D1794" s="1107"/>
      <c r="E1794" s="995"/>
      <c r="F1794" s="960"/>
      <c r="G1794" s="106"/>
      <c r="H1794" s="1108"/>
      <c r="I1794" s="945"/>
      <c r="J1794" s="18"/>
    </row>
    <row r="1795" spans="1:28">
      <c r="A1795" s="284"/>
      <c r="B1795" s="1110" t="s">
        <v>2094</v>
      </c>
      <c r="D1795" s="1107"/>
      <c r="E1795" s="995"/>
      <c r="F1795" s="960"/>
      <c r="G1795" s="106"/>
      <c r="H1795" s="1108"/>
      <c r="I1795" s="945"/>
      <c r="J1795" s="18"/>
    </row>
    <row r="1796" spans="1:28">
      <c r="A1796" s="284"/>
      <c r="B1796" s="284"/>
      <c r="C1796" s="1112"/>
      <c r="D1796" s="353"/>
      <c r="E1796" s="995"/>
      <c r="F1796" s="960"/>
      <c r="G1796" s="106"/>
      <c r="H1796" s="1108"/>
      <c r="I1796" s="945"/>
      <c r="J1796" s="18"/>
    </row>
    <row r="1797" spans="1:28">
      <c r="A1797" s="284"/>
      <c r="B1797" s="1110" t="s">
        <v>2094</v>
      </c>
      <c r="C1797" s="1112"/>
      <c r="D1797" s="353"/>
      <c r="E1797" s="995"/>
      <c r="F1797" s="960"/>
      <c r="G1797" s="106"/>
      <c r="H1797" s="1108"/>
      <c r="I1797" s="945"/>
      <c r="J1797" s="18"/>
    </row>
    <row r="1798" spans="1:28">
      <c r="A1798" s="284"/>
      <c r="B1798" s="284"/>
      <c r="C1798" s="1112"/>
      <c r="D1798" s="353"/>
      <c r="E1798" s="995"/>
      <c r="F1798" s="960"/>
      <c r="G1798" s="106"/>
      <c r="H1798" s="1108"/>
      <c r="I1798" s="945"/>
      <c r="J1798" s="18"/>
    </row>
    <row r="1799" spans="1:28" ht="25.5">
      <c r="A1799" s="1105">
        <v>5</v>
      </c>
      <c r="B1799" s="961" t="s">
        <v>2110</v>
      </c>
      <c r="C1799" s="1112"/>
      <c r="D1799" s="353"/>
      <c r="E1799" s="995"/>
      <c r="F1799" s="960"/>
      <c r="G1799" s="106"/>
      <c r="H1799" s="1108"/>
      <c r="I1799" s="945"/>
      <c r="J1799" s="18"/>
    </row>
    <row r="1800" spans="1:28" ht="25.5">
      <c r="A1800" s="1114"/>
      <c r="B1800" s="961" t="s">
        <v>2111</v>
      </c>
      <c r="C1800" s="1112"/>
      <c r="D1800" s="353"/>
      <c r="E1800" s="995"/>
      <c r="F1800" s="960"/>
      <c r="G1800" s="106"/>
      <c r="H1800" s="1108"/>
      <c r="I1800" s="945"/>
      <c r="J1800" s="18"/>
    </row>
    <row r="1801" spans="1:28">
      <c r="A1801" s="284"/>
      <c r="B1801" s="284" t="s">
        <v>2112</v>
      </c>
      <c r="C1801" s="1112"/>
      <c r="D1801" s="353"/>
      <c r="E1801" s="995"/>
      <c r="F1801" s="960"/>
      <c r="G1801" s="106"/>
      <c r="H1801" s="1108"/>
      <c r="I1801" s="945"/>
      <c r="J1801" s="18"/>
    </row>
    <row r="1802" spans="1:28">
      <c r="A1802" s="284"/>
      <c r="B1802" s="250" t="s">
        <v>2113</v>
      </c>
      <c r="C1802" s="238" t="s">
        <v>1294</v>
      </c>
      <c r="D1802" s="353">
        <v>633</v>
      </c>
      <c r="E1802" s="105"/>
      <c r="F1802" s="200">
        <f>D1802*E1802</f>
        <v>0</v>
      </c>
      <c r="G1802" s="106"/>
      <c r="H1802" s="1108"/>
      <c r="I1802" s="945"/>
      <c r="J1802" s="18"/>
    </row>
    <row r="1803" spans="1:28">
      <c r="A1803" s="284"/>
      <c r="B1803" s="250"/>
      <c r="D1803" s="353"/>
      <c r="E1803" s="995"/>
      <c r="F1803" s="960"/>
      <c r="G1803" s="106"/>
      <c r="H1803" s="1108"/>
      <c r="I1803" s="945"/>
      <c r="J1803" s="18"/>
    </row>
    <row r="1804" spans="1:28" s="18" customFormat="1" ht="38.25">
      <c r="A1804" s="1103">
        <v>6</v>
      </c>
      <c r="B1804" s="1115" t="s">
        <v>2114</v>
      </c>
      <c r="C1804" s="978"/>
      <c r="D1804" s="904"/>
      <c r="E1804" s="107"/>
      <c r="F1804" s="202"/>
      <c r="G1804" s="946"/>
      <c r="H1804" s="946"/>
      <c r="I1804" s="9"/>
      <c r="J1804" s="945"/>
      <c r="K1804" s="947"/>
      <c r="L1804" s="945"/>
      <c r="M1804" s="945"/>
    </row>
    <row r="1805" spans="1:28" s="18" customFormat="1">
      <c r="A1805" s="1116"/>
      <c r="B1805" s="233" t="s">
        <v>2115</v>
      </c>
      <c r="C1805" s="245" t="s">
        <v>1294</v>
      </c>
      <c r="D1805" s="202">
        <v>60</v>
      </c>
      <c r="E1805" s="105"/>
      <c r="F1805" s="200">
        <f>D1805*E1805</f>
        <v>0</v>
      </c>
      <c r="G1805" s="946"/>
      <c r="H1805" s="946"/>
      <c r="I1805" s="9"/>
      <c r="J1805" s="945"/>
      <c r="K1805" s="947"/>
      <c r="L1805" s="945"/>
      <c r="M1805" s="945"/>
    </row>
    <row r="1806" spans="1:28" s="18" customFormat="1">
      <c r="A1806" s="1116"/>
      <c r="B1806" s="233"/>
      <c r="C1806" s="245"/>
      <c r="D1806" s="202"/>
      <c r="E1806" s="105"/>
      <c r="F1806" s="200"/>
      <c r="G1806" s="946"/>
      <c r="H1806" s="946"/>
      <c r="I1806" s="9"/>
      <c r="J1806" s="945"/>
      <c r="K1806" s="947"/>
      <c r="L1806" s="945"/>
      <c r="M1806" s="945"/>
    </row>
    <row r="1807" spans="1:28" s="1122" customFormat="1" ht="38.25">
      <c r="A1807" s="285">
        <v>7</v>
      </c>
      <c r="B1807" s="286" t="s">
        <v>2116</v>
      </c>
      <c r="C1807" s="1117"/>
      <c r="D1807" s="202"/>
      <c r="E1807" s="1118"/>
      <c r="F1807" s="202"/>
      <c r="G1807" s="1119"/>
      <c r="H1807" s="1120"/>
      <c r="I1807" s="1121"/>
      <c r="J1807" s="1121"/>
      <c r="K1807" s="1121"/>
      <c r="L1807" s="1121"/>
      <c r="M1807" s="1121"/>
      <c r="N1807" s="1121"/>
      <c r="O1807" s="1121"/>
      <c r="P1807" s="1121"/>
      <c r="Q1807" s="1121"/>
      <c r="R1807" s="1121"/>
      <c r="S1807" s="1121"/>
      <c r="T1807" s="1121"/>
      <c r="U1807" s="1121"/>
      <c r="V1807" s="1121"/>
      <c r="W1807" s="1121"/>
      <c r="X1807" s="1121"/>
      <c r="Y1807" s="1121"/>
      <c r="Z1807" s="1121"/>
      <c r="AA1807" s="1121"/>
      <c r="AB1807" s="1121"/>
    </row>
    <row r="1808" spans="1:28" s="1122" customFormat="1" ht="25.5">
      <c r="A1808" s="285"/>
      <c r="B1808" s="286" t="s">
        <v>2117</v>
      </c>
      <c r="C1808" s="1117"/>
      <c r="D1808" s="202"/>
      <c r="E1808" s="1118"/>
      <c r="F1808" s="202"/>
      <c r="G1808" s="1119"/>
      <c r="H1808" s="1120"/>
      <c r="I1808" s="1121"/>
      <c r="J1808" s="1121"/>
      <c r="K1808" s="1121"/>
      <c r="L1808" s="1121"/>
      <c r="M1808" s="1121"/>
      <c r="N1808" s="1121"/>
      <c r="O1808" s="1121"/>
      <c r="P1808" s="1121"/>
      <c r="Q1808" s="1121"/>
      <c r="R1808" s="1121"/>
      <c r="S1808" s="1121"/>
      <c r="T1808" s="1121"/>
      <c r="U1808" s="1121"/>
      <c r="V1808" s="1121"/>
      <c r="W1808" s="1121"/>
      <c r="X1808" s="1121"/>
      <c r="Y1808" s="1121"/>
      <c r="Z1808" s="1121"/>
      <c r="AA1808" s="1121"/>
      <c r="AB1808" s="1121"/>
    </row>
    <row r="1809" spans="1:28" s="1122" customFormat="1" ht="38.25">
      <c r="A1809" s="285"/>
      <c r="B1809" s="286" t="s">
        <v>2118</v>
      </c>
      <c r="C1809" s="1117"/>
      <c r="D1809" s="202"/>
      <c r="E1809" s="1118"/>
      <c r="F1809" s="202"/>
      <c r="G1809" s="1119"/>
      <c r="H1809" s="1120"/>
      <c r="I1809" s="1121"/>
      <c r="J1809" s="1121"/>
      <c r="K1809" s="1121"/>
      <c r="L1809" s="1121"/>
      <c r="M1809" s="1121"/>
      <c r="N1809" s="1121"/>
      <c r="O1809" s="1121"/>
      <c r="P1809" s="1121"/>
      <c r="Q1809" s="1121"/>
      <c r="R1809" s="1121"/>
      <c r="S1809" s="1121"/>
      <c r="T1809" s="1121"/>
      <c r="U1809" s="1121"/>
      <c r="V1809" s="1121"/>
      <c r="W1809" s="1121"/>
      <c r="X1809" s="1121"/>
      <c r="Y1809" s="1121"/>
      <c r="Z1809" s="1121"/>
      <c r="AA1809" s="1121"/>
      <c r="AB1809" s="1121"/>
    </row>
    <row r="1810" spans="1:28" s="1122" customFormat="1">
      <c r="A1810" s="285"/>
      <c r="B1810" s="286" t="s">
        <v>2119</v>
      </c>
      <c r="C1810" s="1117"/>
      <c r="D1810" s="202"/>
      <c r="E1810" s="1118"/>
      <c r="F1810" s="202"/>
      <c r="G1810" s="1119"/>
      <c r="H1810" s="1120"/>
      <c r="I1810" s="1121"/>
      <c r="J1810" s="1121"/>
      <c r="K1810" s="1121"/>
      <c r="L1810" s="1121"/>
      <c r="M1810" s="1121"/>
      <c r="N1810" s="1121"/>
      <c r="O1810" s="1121"/>
      <c r="P1810" s="1121"/>
      <c r="Q1810" s="1121"/>
      <c r="R1810" s="1121"/>
      <c r="S1810" s="1121"/>
      <c r="T1810" s="1121"/>
      <c r="U1810" s="1121"/>
      <c r="V1810" s="1121"/>
      <c r="W1810" s="1121"/>
      <c r="X1810" s="1121"/>
      <c r="Y1810" s="1121"/>
      <c r="Z1810" s="1121"/>
      <c r="AA1810" s="1121"/>
      <c r="AB1810" s="1121"/>
    </row>
    <row r="1811" spans="1:28" s="1122" customFormat="1">
      <c r="A1811" s="285"/>
      <c r="B1811" s="286" t="s">
        <v>2120</v>
      </c>
      <c r="C1811" s="1117"/>
      <c r="D1811" s="202"/>
      <c r="E1811" s="1118"/>
      <c r="F1811" s="202"/>
      <c r="G1811" s="1119"/>
      <c r="H1811" s="1120"/>
      <c r="I1811" s="1121"/>
      <c r="J1811" s="1121"/>
      <c r="K1811" s="1121"/>
      <c r="L1811" s="1121"/>
      <c r="M1811" s="1121"/>
      <c r="N1811" s="1121"/>
      <c r="O1811" s="1121"/>
      <c r="P1811" s="1121"/>
      <c r="Q1811" s="1121"/>
      <c r="R1811" s="1121"/>
      <c r="S1811" s="1121"/>
      <c r="T1811" s="1121"/>
      <c r="U1811" s="1121"/>
      <c r="V1811" s="1121"/>
      <c r="W1811" s="1121"/>
      <c r="X1811" s="1121"/>
      <c r="Y1811" s="1121"/>
      <c r="Z1811" s="1121"/>
      <c r="AA1811" s="1121"/>
      <c r="AB1811" s="1121"/>
    </row>
    <row r="1812" spans="1:28" s="1122" customFormat="1">
      <c r="A1812" s="285"/>
      <c r="B1812" s="286" t="s">
        <v>2121</v>
      </c>
      <c r="C1812" s="1117"/>
      <c r="D1812" s="202"/>
      <c r="E1812" s="1118"/>
      <c r="F1812" s="202"/>
      <c r="G1812" s="1119"/>
      <c r="H1812" s="1120"/>
      <c r="I1812" s="1121"/>
      <c r="J1812" s="1121"/>
      <c r="K1812" s="1121"/>
      <c r="L1812" s="1121"/>
      <c r="M1812" s="1121"/>
      <c r="N1812" s="1121"/>
      <c r="O1812" s="1121"/>
      <c r="P1812" s="1121"/>
      <c r="Q1812" s="1121"/>
      <c r="R1812" s="1121"/>
      <c r="S1812" s="1121"/>
      <c r="T1812" s="1121"/>
      <c r="U1812" s="1121"/>
      <c r="V1812" s="1121"/>
      <c r="W1812" s="1121"/>
      <c r="X1812" s="1121"/>
      <c r="Y1812" s="1121"/>
      <c r="Z1812" s="1121"/>
      <c r="AA1812" s="1121"/>
      <c r="AB1812" s="1121"/>
    </row>
    <row r="1813" spans="1:28" s="1122" customFormat="1">
      <c r="A1813" s="285"/>
      <c r="B1813" s="286" t="s">
        <v>2122</v>
      </c>
      <c r="C1813" s="1117"/>
      <c r="D1813" s="202"/>
      <c r="E1813" s="1118"/>
      <c r="F1813" s="202"/>
      <c r="G1813" s="1119"/>
      <c r="H1813" s="1120"/>
      <c r="I1813" s="1121"/>
      <c r="J1813" s="1121"/>
      <c r="K1813" s="1121"/>
      <c r="L1813" s="1121"/>
      <c r="M1813" s="1121"/>
      <c r="N1813" s="1121"/>
      <c r="O1813" s="1121"/>
      <c r="P1813" s="1121"/>
      <c r="Q1813" s="1121"/>
      <c r="R1813" s="1121"/>
      <c r="S1813" s="1121"/>
      <c r="T1813" s="1121"/>
      <c r="U1813" s="1121"/>
      <c r="V1813" s="1121"/>
      <c r="W1813" s="1121"/>
      <c r="X1813" s="1121"/>
      <c r="Y1813" s="1121"/>
      <c r="Z1813" s="1121"/>
      <c r="AA1813" s="1121"/>
      <c r="AB1813" s="1121"/>
    </row>
    <row r="1814" spans="1:28" s="1122" customFormat="1">
      <c r="A1814" s="285"/>
      <c r="B1814" s="286" t="s">
        <v>2123</v>
      </c>
      <c r="C1814" s="1117"/>
      <c r="D1814" s="202"/>
      <c r="E1814" s="1118"/>
      <c r="F1814" s="202"/>
      <c r="G1814" s="1119"/>
      <c r="H1814" s="1120"/>
      <c r="I1814" s="1121"/>
      <c r="J1814" s="1121"/>
      <c r="K1814" s="1121"/>
      <c r="L1814" s="1121"/>
      <c r="M1814" s="1121"/>
      <c r="N1814" s="1121"/>
      <c r="O1814" s="1121"/>
      <c r="P1814" s="1121"/>
      <c r="Q1814" s="1121"/>
      <c r="R1814" s="1121"/>
      <c r="S1814" s="1121"/>
      <c r="T1814" s="1121"/>
      <c r="U1814" s="1121"/>
      <c r="V1814" s="1121"/>
      <c r="W1814" s="1121"/>
      <c r="X1814" s="1121"/>
      <c r="Y1814" s="1121"/>
      <c r="Z1814" s="1121"/>
      <c r="AA1814" s="1121"/>
      <c r="AB1814" s="1121"/>
    </row>
    <row r="1815" spans="1:28" s="1122" customFormat="1">
      <c r="A1815" s="285"/>
      <c r="B1815" s="286" t="s">
        <v>2124</v>
      </c>
      <c r="C1815" s="1117"/>
      <c r="D1815" s="202"/>
      <c r="E1815" s="1118"/>
      <c r="F1815" s="202"/>
      <c r="G1815" s="1119"/>
      <c r="H1815" s="1120"/>
      <c r="I1815" s="1121"/>
      <c r="J1815" s="1121"/>
      <c r="K1815" s="1121"/>
      <c r="L1815" s="1121"/>
      <c r="M1815" s="1121"/>
      <c r="N1815" s="1121"/>
      <c r="O1815" s="1121"/>
      <c r="P1815" s="1121"/>
      <c r="Q1815" s="1121"/>
      <c r="R1815" s="1121"/>
      <c r="S1815" s="1121"/>
      <c r="T1815" s="1121"/>
      <c r="U1815" s="1121"/>
      <c r="V1815" s="1121"/>
      <c r="W1815" s="1121"/>
      <c r="X1815" s="1121"/>
      <c r="Y1815" s="1121"/>
      <c r="Z1815" s="1121"/>
      <c r="AA1815" s="1121"/>
      <c r="AB1815" s="1121"/>
    </row>
    <row r="1816" spans="1:28" s="1122" customFormat="1">
      <c r="A1816" s="285"/>
      <c r="B1816" s="286" t="s">
        <v>2125</v>
      </c>
      <c r="C1816" s="1117"/>
      <c r="D1816" s="202"/>
      <c r="E1816" s="1118"/>
      <c r="F1816" s="202"/>
      <c r="G1816" s="1119"/>
      <c r="H1816" s="1120"/>
      <c r="I1816" s="1121"/>
      <c r="J1816" s="1121"/>
      <c r="K1816" s="1121"/>
      <c r="L1816" s="1121"/>
      <c r="M1816" s="1121"/>
      <c r="N1816" s="1121"/>
      <c r="O1816" s="1121"/>
      <c r="P1816" s="1121"/>
      <c r="Q1816" s="1121"/>
      <c r="R1816" s="1121"/>
      <c r="S1816" s="1121"/>
      <c r="T1816" s="1121"/>
      <c r="U1816" s="1121"/>
      <c r="V1816" s="1121"/>
      <c r="W1816" s="1121"/>
      <c r="X1816" s="1121"/>
      <c r="Y1816" s="1121"/>
      <c r="Z1816" s="1121"/>
      <c r="AA1816" s="1121"/>
      <c r="AB1816" s="1121"/>
    </row>
    <row r="1817" spans="1:28" s="1122" customFormat="1" ht="25.5">
      <c r="A1817" s="285"/>
      <c r="B1817" s="287" t="s">
        <v>2126</v>
      </c>
      <c r="C1817" s="1117"/>
      <c r="D1817" s="202"/>
      <c r="E1817" s="1118"/>
      <c r="F1817" s="202"/>
      <c r="G1817" s="1119"/>
      <c r="H1817" s="1120"/>
      <c r="I1817" s="1121"/>
      <c r="J1817" s="1121"/>
      <c r="K1817" s="1121"/>
      <c r="L1817" s="1121"/>
      <c r="M1817" s="1121"/>
      <c r="N1817" s="1121"/>
      <c r="O1817" s="1121"/>
      <c r="P1817" s="1121"/>
      <c r="Q1817" s="1121"/>
      <c r="R1817" s="1121"/>
      <c r="S1817" s="1121"/>
      <c r="T1817" s="1121"/>
      <c r="U1817" s="1121"/>
      <c r="V1817" s="1121"/>
      <c r="W1817" s="1121"/>
      <c r="X1817" s="1121"/>
      <c r="Y1817" s="1121"/>
      <c r="Z1817" s="1121"/>
      <c r="AA1817" s="1121"/>
      <c r="AB1817" s="1121"/>
    </row>
    <row r="1818" spans="1:28" s="1122" customFormat="1" ht="25.5">
      <c r="A1818" s="285"/>
      <c r="B1818" s="287" t="s">
        <v>2127</v>
      </c>
      <c r="C1818" s="1117"/>
      <c r="D1818" s="202"/>
      <c r="E1818" s="1118"/>
      <c r="F1818" s="202"/>
      <c r="G1818" s="1119"/>
      <c r="H1818" s="1120"/>
      <c r="I1818" s="1121"/>
      <c r="J1818" s="1121"/>
      <c r="K1818" s="1121"/>
      <c r="L1818" s="1121"/>
      <c r="M1818" s="1121"/>
      <c r="N1818" s="1121"/>
      <c r="O1818" s="1121"/>
      <c r="P1818" s="1121"/>
      <c r="Q1818" s="1121"/>
      <c r="R1818" s="1121"/>
      <c r="S1818" s="1121"/>
      <c r="T1818" s="1121"/>
      <c r="U1818" s="1121"/>
      <c r="V1818" s="1121"/>
      <c r="W1818" s="1121"/>
      <c r="X1818" s="1121"/>
      <c r="Y1818" s="1121"/>
      <c r="Z1818" s="1121"/>
      <c r="AA1818" s="1121"/>
      <c r="AB1818" s="1121"/>
    </row>
    <row r="1819" spans="1:28" s="1122" customFormat="1" ht="38.25">
      <c r="A1819" s="285"/>
      <c r="B1819" s="287" t="s">
        <v>2128</v>
      </c>
      <c r="C1819" s="1117"/>
      <c r="D1819" s="202"/>
      <c r="E1819" s="1118"/>
      <c r="F1819" s="202"/>
      <c r="G1819" s="1119"/>
      <c r="H1819" s="1120"/>
      <c r="I1819" s="1121"/>
      <c r="J1819" s="1121"/>
      <c r="K1819" s="1121"/>
      <c r="L1819" s="1121"/>
      <c r="M1819" s="1121"/>
      <c r="N1819" s="1121"/>
      <c r="O1819" s="1121"/>
      <c r="P1819" s="1121"/>
      <c r="Q1819" s="1121"/>
      <c r="R1819" s="1121"/>
      <c r="S1819" s="1121"/>
      <c r="T1819" s="1121"/>
      <c r="U1819" s="1121"/>
      <c r="V1819" s="1121"/>
      <c r="W1819" s="1121"/>
      <c r="X1819" s="1121"/>
      <c r="Y1819" s="1121"/>
      <c r="Z1819" s="1121"/>
      <c r="AA1819" s="1121"/>
      <c r="AB1819" s="1121"/>
    </row>
    <row r="1820" spans="1:28" s="1122" customFormat="1" ht="76.5">
      <c r="A1820" s="285"/>
      <c r="B1820" s="287" t="s">
        <v>2129</v>
      </c>
      <c r="C1820" s="1117"/>
      <c r="D1820" s="202"/>
      <c r="E1820" s="1118"/>
      <c r="F1820" s="202"/>
      <c r="G1820" s="1119"/>
      <c r="H1820" s="1120"/>
      <c r="I1820" s="1121"/>
      <c r="J1820" s="1121"/>
      <c r="K1820" s="1121"/>
      <c r="L1820" s="1121"/>
      <c r="M1820" s="1121"/>
      <c r="N1820" s="1121"/>
      <c r="O1820" s="1121"/>
      <c r="P1820" s="1121"/>
      <c r="Q1820" s="1121"/>
      <c r="R1820" s="1121"/>
      <c r="S1820" s="1121"/>
      <c r="T1820" s="1121"/>
      <c r="U1820" s="1121"/>
      <c r="V1820" s="1121"/>
      <c r="W1820" s="1121"/>
      <c r="X1820" s="1121"/>
      <c r="Y1820" s="1121"/>
      <c r="Z1820" s="1121"/>
      <c r="AA1820" s="1121"/>
      <c r="AB1820" s="1121"/>
    </row>
    <row r="1821" spans="1:28" s="1122" customFormat="1" ht="178.5">
      <c r="A1821" s="285"/>
      <c r="B1821" s="287" t="s">
        <v>2130</v>
      </c>
      <c r="C1821" s="1117"/>
      <c r="D1821" s="202"/>
      <c r="E1821" s="1118"/>
      <c r="F1821" s="202"/>
      <c r="G1821" s="1119"/>
      <c r="H1821" s="1120"/>
      <c r="I1821" s="1121"/>
      <c r="J1821" s="1121"/>
      <c r="K1821" s="1121"/>
      <c r="L1821" s="1121"/>
      <c r="M1821" s="1121"/>
      <c r="N1821" s="1121"/>
      <c r="O1821" s="1121"/>
      <c r="P1821" s="1121"/>
      <c r="Q1821" s="1121"/>
      <c r="R1821" s="1121"/>
      <c r="S1821" s="1121"/>
      <c r="T1821" s="1121"/>
      <c r="U1821" s="1121"/>
      <c r="V1821" s="1121"/>
      <c r="W1821" s="1121"/>
      <c r="X1821" s="1121"/>
      <c r="Y1821" s="1121"/>
      <c r="Z1821" s="1121"/>
      <c r="AA1821" s="1121"/>
      <c r="AB1821" s="1121"/>
    </row>
    <row r="1822" spans="1:28" s="1122" customFormat="1" ht="38.25">
      <c r="A1822" s="285"/>
      <c r="B1822" s="286" t="s">
        <v>2131</v>
      </c>
      <c r="C1822" s="1117"/>
      <c r="D1822" s="202"/>
      <c r="E1822" s="1118"/>
      <c r="F1822" s="202"/>
      <c r="G1822" s="1119"/>
      <c r="H1822" s="1120"/>
      <c r="I1822" s="1121"/>
      <c r="J1822" s="1121"/>
      <c r="K1822" s="1121"/>
      <c r="L1822" s="1121"/>
      <c r="M1822" s="1121"/>
      <c r="N1822" s="1121"/>
      <c r="O1822" s="1121"/>
      <c r="P1822" s="1121"/>
      <c r="Q1822" s="1121"/>
      <c r="R1822" s="1121"/>
      <c r="S1822" s="1121"/>
      <c r="T1822" s="1121"/>
      <c r="U1822" s="1121"/>
      <c r="V1822" s="1121"/>
      <c r="W1822" s="1121"/>
      <c r="X1822" s="1121"/>
      <c r="Y1822" s="1121"/>
      <c r="Z1822" s="1121"/>
      <c r="AA1822" s="1121"/>
      <c r="AB1822" s="1121"/>
    </row>
    <row r="1823" spans="1:28" s="1122" customFormat="1" ht="38.25">
      <c r="A1823" s="285"/>
      <c r="B1823" s="286" t="s">
        <v>2132</v>
      </c>
      <c r="C1823" s="1117"/>
      <c r="D1823" s="202"/>
      <c r="E1823" s="1118"/>
      <c r="F1823" s="202"/>
      <c r="G1823" s="1119"/>
      <c r="H1823" s="1120"/>
      <c r="I1823" s="1121"/>
      <c r="J1823" s="1121"/>
      <c r="K1823" s="1121"/>
      <c r="L1823" s="1121"/>
      <c r="M1823" s="1121"/>
      <c r="N1823" s="1121"/>
      <c r="O1823" s="1121"/>
      <c r="P1823" s="1121"/>
      <c r="Q1823" s="1121"/>
      <c r="R1823" s="1121"/>
      <c r="S1823" s="1121"/>
      <c r="T1823" s="1121"/>
      <c r="U1823" s="1121"/>
      <c r="V1823" s="1121"/>
      <c r="W1823" s="1121"/>
      <c r="X1823" s="1121"/>
      <c r="Y1823" s="1121"/>
      <c r="Z1823" s="1121"/>
      <c r="AA1823" s="1121"/>
      <c r="AB1823" s="1121"/>
    </row>
    <row r="1824" spans="1:28" s="1122" customFormat="1">
      <c r="A1824" s="285"/>
      <c r="B1824" s="288"/>
      <c r="C1824" s="1117"/>
      <c r="D1824" s="202"/>
      <c r="E1824" s="1118"/>
      <c r="F1824" s="202"/>
      <c r="G1824" s="1119"/>
      <c r="H1824" s="1120"/>
      <c r="I1824" s="1121"/>
      <c r="J1824" s="1121"/>
      <c r="K1824" s="1121"/>
      <c r="L1824" s="1121"/>
      <c r="M1824" s="1121"/>
      <c r="N1824" s="1121"/>
      <c r="O1824" s="1121"/>
      <c r="P1824" s="1121"/>
      <c r="Q1824" s="1121"/>
      <c r="R1824" s="1121"/>
      <c r="S1824" s="1121"/>
      <c r="T1824" s="1121"/>
      <c r="U1824" s="1121"/>
      <c r="V1824" s="1121"/>
      <c r="W1824" s="1121"/>
      <c r="X1824" s="1121"/>
      <c r="Y1824" s="1121"/>
      <c r="Z1824" s="1121"/>
      <c r="AA1824" s="1121"/>
      <c r="AB1824" s="1121"/>
    </row>
    <row r="1825" spans="1:28" s="1122" customFormat="1" ht="25.5">
      <c r="A1825" s="285"/>
      <c r="B1825" s="286" t="s">
        <v>2133</v>
      </c>
      <c r="C1825" s="1117"/>
      <c r="D1825" s="202"/>
      <c r="E1825" s="1118"/>
      <c r="F1825" s="202"/>
      <c r="G1825" s="1119"/>
      <c r="H1825" s="1120"/>
      <c r="I1825" s="1121"/>
      <c r="J1825" s="1121"/>
      <c r="K1825" s="1121"/>
      <c r="L1825" s="1121"/>
      <c r="M1825" s="1121"/>
      <c r="N1825" s="1121"/>
      <c r="O1825" s="1121"/>
      <c r="P1825" s="1121"/>
      <c r="Q1825" s="1121"/>
      <c r="R1825" s="1121"/>
      <c r="S1825" s="1121"/>
      <c r="T1825" s="1121"/>
      <c r="U1825" s="1121"/>
      <c r="V1825" s="1121"/>
      <c r="W1825" s="1121"/>
      <c r="X1825" s="1121"/>
      <c r="Y1825" s="1121"/>
      <c r="Z1825" s="1121"/>
      <c r="AA1825" s="1121"/>
      <c r="AB1825" s="1121"/>
    </row>
    <row r="1826" spans="1:28" s="1122" customFormat="1" ht="38.25">
      <c r="A1826" s="285"/>
      <c r="B1826" s="286" t="s">
        <v>2134</v>
      </c>
      <c r="C1826" s="1117"/>
      <c r="D1826" s="202"/>
      <c r="E1826" s="1118"/>
      <c r="F1826" s="202"/>
      <c r="G1826" s="1119"/>
      <c r="H1826" s="1120"/>
      <c r="I1826" s="1121"/>
      <c r="J1826" s="1121"/>
      <c r="K1826" s="1121"/>
      <c r="L1826" s="1121"/>
      <c r="M1826" s="1121"/>
      <c r="N1826" s="1121"/>
      <c r="O1826" s="1121"/>
      <c r="P1826" s="1121"/>
      <c r="Q1826" s="1121"/>
      <c r="R1826" s="1121"/>
      <c r="S1826" s="1121"/>
      <c r="T1826" s="1121"/>
      <c r="U1826" s="1121"/>
      <c r="V1826" s="1121"/>
      <c r="W1826" s="1121"/>
      <c r="X1826" s="1121"/>
      <c r="Y1826" s="1121"/>
      <c r="Z1826" s="1121"/>
      <c r="AA1826" s="1121"/>
      <c r="AB1826" s="1121"/>
    </row>
    <row r="1827" spans="1:28" s="1122" customFormat="1" ht="25.5">
      <c r="A1827" s="285"/>
      <c r="B1827" s="286" t="s">
        <v>2135</v>
      </c>
      <c r="C1827" s="1117"/>
      <c r="D1827" s="202"/>
      <c r="E1827" s="1118"/>
      <c r="F1827" s="202"/>
      <c r="G1827" s="1119"/>
      <c r="H1827" s="1120"/>
      <c r="I1827" s="1121"/>
      <c r="J1827" s="1121"/>
      <c r="K1827" s="1121"/>
      <c r="L1827" s="1121"/>
      <c r="M1827" s="1121"/>
      <c r="N1827" s="1121"/>
      <c r="O1827" s="1121"/>
      <c r="P1827" s="1121"/>
      <c r="Q1827" s="1121"/>
      <c r="R1827" s="1121"/>
      <c r="S1827" s="1121"/>
      <c r="T1827" s="1121"/>
      <c r="U1827" s="1121"/>
      <c r="V1827" s="1121"/>
      <c r="W1827" s="1121"/>
      <c r="X1827" s="1121"/>
      <c r="Y1827" s="1121"/>
      <c r="Z1827" s="1121"/>
      <c r="AA1827" s="1121"/>
      <c r="AB1827" s="1121"/>
    </row>
    <row r="1828" spans="1:28" s="1122" customFormat="1">
      <c r="A1828" s="285"/>
      <c r="B1828" s="286" t="s">
        <v>1356</v>
      </c>
      <c r="C1828" s="245" t="s">
        <v>1066</v>
      </c>
      <c r="D1828" s="202">
        <v>790</v>
      </c>
      <c r="E1828" s="105"/>
      <c r="F1828" s="200">
        <f>D1828*E1828</f>
        <v>0</v>
      </c>
      <c r="G1828" s="1119"/>
      <c r="H1828" s="1120"/>
      <c r="I1828" s="1121"/>
      <c r="J1828" s="1121"/>
      <c r="K1828" s="1121"/>
      <c r="L1828" s="1121"/>
      <c r="M1828" s="1121"/>
      <c r="N1828" s="1121"/>
      <c r="O1828" s="1121"/>
      <c r="P1828" s="1121"/>
      <c r="Q1828" s="1121"/>
      <c r="R1828" s="1121"/>
      <c r="S1828" s="1121"/>
      <c r="T1828" s="1121"/>
      <c r="U1828" s="1121"/>
      <c r="V1828" s="1121"/>
      <c r="W1828" s="1121"/>
      <c r="X1828" s="1121"/>
      <c r="Y1828" s="1121"/>
      <c r="Z1828" s="1121"/>
      <c r="AA1828" s="1121"/>
      <c r="AB1828" s="1121"/>
    </row>
    <row r="1829" spans="1:28" s="18" customFormat="1">
      <c r="A1829" s="1103"/>
      <c r="B1829" s="233"/>
      <c r="C1829" s="245"/>
      <c r="D1829" s="904"/>
      <c r="E1829" s="107"/>
      <c r="F1829" s="929"/>
      <c r="G1829" s="946"/>
      <c r="H1829" s="946"/>
      <c r="I1829" s="9"/>
      <c r="J1829" s="945"/>
      <c r="K1829" s="947"/>
      <c r="L1829" s="945"/>
      <c r="M1829" s="945"/>
    </row>
    <row r="1830" spans="1:28" s="18" customFormat="1" ht="25.5">
      <c r="A1830" s="1105">
        <v>8</v>
      </c>
      <c r="B1830" s="1115" t="s">
        <v>2136</v>
      </c>
      <c r="C1830" s="1123"/>
      <c r="D1830" s="1124"/>
      <c r="E1830" s="107"/>
      <c r="F1830" s="202"/>
      <c r="G1830" s="946"/>
      <c r="H1830" s="946"/>
      <c r="I1830" s="9"/>
      <c r="J1830" s="945"/>
      <c r="K1830" s="947"/>
      <c r="L1830" s="945"/>
      <c r="M1830" s="945"/>
    </row>
    <row r="1831" spans="1:28" s="18" customFormat="1" ht="25.5">
      <c r="A1831" s="1125"/>
      <c r="B1831" s="1115" t="s">
        <v>2137</v>
      </c>
      <c r="C1831" s="980"/>
      <c r="D1831" s="1100"/>
      <c r="E1831" s="107"/>
      <c r="F1831" s="202"/>
      <c r="G1831" s="946"/>
      <c r="H1831" s="946"/>
      <c r="I1831" s="9"/>
      <c r="J1831" s="945"/>
      <c r="K1831" s="947"/>
      <c r="L1831" s="945"/>
      <c r="M1831" s="945"/>
    </row>
    <row r="1832" spans="1:28" s="18" customFormat="1">
      <c r="A1832" s="1125"/>
      <c r="B1832" s="233" t="s">
        <v>2113</v>
      </c>
      <c r="C1832" s="245" t="s">
        <v>1309</v>
      </c>
      <c r="D1832" s="210">
        <v>135</v>
      </c>
      <c r="E1832" s="105"/>
      <c r="F1832" s="200">
        <f>D1832*E1832</f>
        <v>0</v>
      </c>
      <c r="G1832" s="981"/>
      <c r="H1832" s="981"/>
      <c r="I1832" s="9"/>
      <c r="J1832" s="945"/>
      <c r="K1832" s="945"/>
      <c r="L1832" s="945"/>
      <c r="M1832" s="945"/>
    </row>
    <row r="1833" spans="1:28" s="18" customFormat="1">
      <c r="A1833" s="1103"/>
      <c r="B1833" s="233"/>
      <c r="C1833" s="245"/>
      <c r="D1833" s="904"/>
      <c r="E1833" s="107"/>
      <c r="F1833" s="202"/>
      <c r="G1833" s="946"/>
      <c r="H1833" s="946"/>
      <c r="I1833" s="9"/>
      <c r="J1833" s="945"/>
      <c r="K1833" s="945"/>
      <c r="L1833" s="945"/>
      <c r="M1833" s="945"/>
    </row>
    <row r="1834" spans="1:28" s="18" customFormat="1" ht="127.5">
      <c r="A1834" s="232">
        <v>9</v>
      </c>
      <c r="B1834" s="967" t="s">
        <v>2138</v>
      </c>
      <c r="C1834" s="238"/>
      <c r="D1834" s="904"/>
      <c r="E1834" s="107"/>
      <c r="F1834" s="202"/>
      <c r="G1834" s="113"/>
      <c r="H1834" s="113"/>
      <c r="I1834" s="15"/>
      <c r="J1834" s="14"/>
    </row>
    <row r="1835" spans="1:28" s="18" customFormat="1" ht="25.5">
      <c r="A1835" s="232"/>
      <c r="B1835" s="967" t="s">
        <v>2139</v>
      </c>
      <c r="C1835" s="238"/>
      <c r="D1835" s="904"/>
      <c r="E1835" s="107"/>
      <c r="F1835" s="202"/>
      <c r="G1835" s="113"/>
      <c r="H1835" s="113"/>
      <c r="I1835" s="15"/>
      <c r="J1835" s="14"/>
    </row>
    <row r="1836" spans="1:28" s="18" customFormat="1" ht="38.25">
      <c r="A1836" s="232"/>
      <c r="B1836" s="967" t="s">
        <v>2140</v>
      </c>
      <c r="C1836" s="238"/>
      <c r="D1836" s="904"/>
      <c r="E1836" s="105"/>
      <c r="F1836" s="202"/>
      <c r="G1836" s="113"/>
      <c r="H1836" s="113"/>
      <c r="I1836" s="15"/>
      <c r="J1836" s="14"/>
    </row>
    <row r="1837" spans="1:28" s="18" customFormat="1">
      <c r="A1837" s="232"/>
      <c r="B1837" s="967" t="s">
        <v>2108</v>
      </c>
      <c r="C1837" s="238"/>
      <c r="D1837" s="904"/>
      <c r="E1837" s="105"/>
      <c r="F1837" s="202"/>
      <c r="G1837" s="113"/>
      <c r="H1837" s="113"/>
      <c r="I1837" s="15"/>
      <c r="J1837" s="14"/>
    </row>
    <row r="1838" spans="1:28" s="18" customFormat="1">
      <c r="A1838" s="232"/>
      <c r="B1838" s="967" t="s">
        <v>2141</v>
      </c>
      <c r="C1838" s="238"/>
      <c r="D1838" s="904"/>
      <c r="E1838" s="105"/>
      <c r="F1838" s="202"/>
      <c r="G1838" s="113"/>
      <c r="H1838" s="113"/>
      <c r="I1838" s="15"/>
      <c r="J1838" s="14"/>
    </row>
    <row r="1839" spans="1:28" s="18" customFormat="1">
      <c r="A1839" s="232"/>
      <c r="B1839" s="967" t="s">
        <v>1387</v>
      </c>
      <c r="C1839" s="238" t="s">
        <v>1066</v>
      </c>
      <c r="D1839" s="202">
        <v>57</v>
      </c>
      <c r="E1839" s="105"/>
      <c r="F1839" s="202">
        <f>D1839*E1839</f>
        <v>0</v>
      </c>
      <c r="G1839" s="113"/>
      <c r="H1839" s="113"/>
      <c r="I1839" s="15"/>
      <c r="J1839" s="14"/>
    </row>
    <row r="1840" spans="1:28" s="18" customFormat="1">
      <c r="A1840" s="1103"/>
      <c r="B1840" s="233"/>
      <c r="C1840" s="245"/>
      <c r="D1840" s="904"/>
      <c r="E1840" s="105"/>
      <c r="F1840" s="202"/>
      <c r="G1840" s="113"/>
      <c r="H1840" s="113"/>
      <c r="I1840" s="15"/>
      <c r="J1840" s="14"/>
    </row>
    <row r="1841" spans="1:10" s="18" customFormat="1">
      <c r="A1841" s="289" t="s">
        <v>2142</v>
      </c>
      <c r="B1841" s="280" t="s">
        <v>2143</v>
      </c>
      <c r="C1841" s="290"/>
      <c r="D1841" s="283"/>
      <c r="E1841" s="99"/>
      <c r="F1841" s="943">
        <f>SUM(F1750:F1840)</f>
        <v>0</v>
      </c>
      <c r="G1841" s="113"/>
      <c r="H1841" s="113"/>
      <c r="I1841" s="15"/>
      <c r="J1841" s="14"/>
    </row>
    <row r="1842" spans="1:10" s="18" customFormat="1">
      <c r="A1842" s="291"/>
      <c r="B1842" s="292"/>
      <c r="C1842" s="246"/>
      <c r="D1842" s="221"/>
      <c r="E1842" s="100"/>
      <c r="F1842" s="200"/>
      <c r="G1842" s="113"/>
      <c r="H1842" s="113"/>
      <c r="I1842" s="15"/>
      <c r="J1842" s="14"/>
    </row>
    <row r="1843" spans="1:10" s="18" customFormat="1">
      <c r="A1843" s="291"/>
      <c r="B1843" s="292"/>
      <c r="C1843" s="246"/>
      <c r="D1843" s="221"/>
      <c r="E1843" s="108"/>
      <c r="F1843" s="204"/>
      <c r="G1843" s="113"/>
      <c r="H1843" s="113"/>
      <c r="I1843" s="15"/>
      <c r="J1843" s="14"/>
    </row>
    <row r="1844" spans="1:10" s="18" customFormat="1">
      <c r="A1844" s="291"/>
      <c r="B1844" s="292"/>
      <c r="C1844" s="246"/>
      <c r="D1844" s="221"/>
      <c r="E1844" s="100"/>
      <c r="F1844" s="200"/>
      <c r="G1844" s="113"/>
      <c r="H1844" s="113"/>
      <c r="I1844" s="15"/>
      <c r="J1844" s="14"/>
    </row>
    <row r="1845" spans="1:10" s="18" customFormat="1">
      <c r="A1845" s="222" t="s">
        <v>1335</v>
      </c>
      <c r="B1845" s="1061" t="s">
        <v>2144</v>
      </c>
      <c r="C1845" s="235"/>
      <c r="D1845" s="221"/>
      <c r="E1845" s="100"/>
      <c r="F1845" s="200"/>
      <c r="G1845" s="113"/>
      <c r="H1845" s="113"/>
      <c r="I1845" s="15"/>
      <c r="J1845" s="14"/>
    </row>
    <row r="1846" spans="1:10">
      <c r="A1846" s="291"/>
      <c r="B1846" s="292"/>
      <c r="C1846" s="246"/>
      <c r="D1846" s="221"/>
      <c r="E1846" s="100"/>
      <c r="F1846" s="200"/>
      <c r="G1846" s="106"/>
      <c r="H1846" s="106"/>
    </row>
    <row r="1847" spans="1:10" ht="38.25">
      <c r="A1847" s="293" t="s">
        <v>1058</v>
      </c>
      <c r="B1847" s="236" t="s">
        <v>2145</v>
      </c>
      <c r="C1847" s="246"/>
      <c r="D1847" s="221"/>
      <c r="E1847" s="100"/>
      <c r="F1847" s="202"/>
      <c r="G1847" s="106"/>
      <c r="H1847" s="106"/>
    </row>
    <row r="1848" spans="1:10" ht="38.25">
      <c r="A1848" s="293"/>
      <c r="B1848" s="236" t="s">
        <v>2146</v>
      </c>
      <c r="C1848" s="246"/>
      <c r="D1848" s="221"/>
      <c r="E1848" s="100"/>
      <c r="F1848" s="200"/>
      <c r="G1848" s="106"/>
      <c r="H1848" s="106"/>
    </row>
    <row r="1849" spans="1:10">
      <c r="A1849" s="291"/>
      <c r="B1849" s="236" t="s">
        <v>2147</v>
      </c>
      <c r="C1849" s="246"/>
      <c r="D1849" s="221"/>
      <c r="E1849" s="100"/>
      <c r="F1849" s="200"/>
      <c r="G1849" s="106"/>
      <c r="H1849" s="106"/>
    </row>
    <row r="1850" spans="1:10" ht="25.5">
      <c r="A1850" s="291"/>
      <c r="B1850" s="236" t="s">
        <v>2148</v>
      </c>
      <c r="C1850" s="246"/>
      <c r="D1850" s="221"/>
      <c r="E1850" s="100"/>
      <c r="F1850" s="200"/>
      <c r="G1850" s="106"/>
      <c r="H1850" s="106"/>
    </row>
    <row r="1851" spans="1:10">
      <c r="A1851" s="291"/>
      <c r="B1851" s="236" t="s">
        <v>2149</v>
      </c>
      <c r="C1851" s="246"/>
      <c r="D1851" s="221"/>
      <c r="E1851" s="100"/>
      <c r="F1851" s="200"/>
      <c r="G1851" s="106"/>
      <c r="H1851" s="106"/>
    </row>
    <row r="1852" spans="1:10">
      <c r="A1852" s="291"/>
      <c r="B1852" s="1001" t="s">
        <v>2046</v>
      </c>
      <c r="C1852" s="246" t="s">
        <v>1066</v>
      </c>
      <c r="D1852" s="200">
        <v>335</v>
      </c>
      <c r="E1852" s="100"/>
      <c r="F1852" s="200">
        <f>D1852*E1852</f>
        <v>0</v>
      </c>
      <c r="G1852" s="106"/>
      <c r="H1852" s="106"/>
    </row>
    <row r="1853" spans="1:10">
      <c r="A1853" s="291"/>
      <c r="B1853" s="292"/>
      <c r="C1853" s="246"/>
      <c r="D1853" s="221"/>
      <c r="E1853" s="100"/>
      <c r="F1853" s="200"/>
      <c r="G1853" s="106"/>
      <c r="H1853" s="106"/>
    </row>
    <row r="1854" spans="1:10">
      <c r="A1854" s="289" t="s">
        <v>2150</v>
      </c>
      <c r="B1854" s="280" t="s">
        <v>2151</v>
      </c>
      <c r="C1854" s="290"/>
      <c r="D1854" s="283"/>
      <c r="E1854" s="99"/>
      <c r="F1854" s="943">
        <f>SUM(F1852:F1853)</f>
        <v>0</v>
      </c>
      <c r="G1854" s="106"/>
      <c r="H1854" s="106"/>
    </row>
    <row r="1855" spans="1:10">
      <c r="A1855" s="291"/>
      <c r="B1855" s="292"/>
      <c r="C1855" s="246"/>
      <c r="D1855" s="221"/>
      <c r="E1855" s="100"/>
      <c r="F1855" s="984"/>
      <c r="G1855" s="106"/>
      <c r="H1855" s="106"/>
    </row>
    <row r="1856" spans="1:10">
      <c r="A1856" s="222" t="s">
        <v>1402</v>
      </c>
      <c r="B1856" s="1061" t="s">
        <v>2152</v>
      </c>
      <c r="C1856" s="235"/>
      <c r="D1856" s="221"/>
      <c r="E1856" s="109"/>
      <c r="G1856" s="106"/>
      <c r="H1856" s="106"/>
    </row>
    <row r="1857" spans="1:13">
      <c r="A1857" s="226"/>
      <c r="B1857" s="292"/>
      <c r="C1857" s="235"/>
      <c r="D1857" s="221"/>
      <c r="E1857" s="109"/>
      <c r="G1857" s="106"/>
      <c r="H1857" s="106"/>
    </row>
    <row r="1858" spans="1:13" s="1045" customFormat="1" ht="38.25">
      <c r="A1858" s="294" t="s">
        <v>1058</v>
      </c>
      <c r="B1858" s="1126" t="s">
        <v>2153</v>
      </c>
      <c r="C1858" s="295"/>
      <c r="D1858" s="296"/>
      <c r="E1858" s="114"/>
      <c r="F1858" s="1127"/>
      <c r="G1858" s="1044"/>
      <c r="H1858" s="1128"/>
      <c r="I1858" s="1129"/>
      <c r="J1858" s="1129"/>
    </row>
    <row r="1859" spans="1:13" s="1045" customFormat="1" ht="25.5">
      <c r="A1859" s="294"/>
      <c r="B1859" s="1126" t="s">
        <v>2154</v>
      </c>
      <c r="C1859" s="295"/>
      <c r="D1859" s="296"/>
      <c r="E1859" s="114"/>
      <c r="F1859" s="1127"/>
      <c r="G1859" s="1044"/>
      <c r="H1859" s="1128"/>
      <c r="I1859" s="1129"/>
      <c r="J1859" s="1129"/>
    </row>
    <row r="1860" spans="1:13" s="1045" customFormat="1" ht="38.25">
      <c r="A1860" s="294"/>
      <c r="B1860" s="1126" t="s">
        <v>2155</v>
      </c>
      <c r="C1860" s="295"/>
      <c r="D1860" s="296"/>
      <c r="E1860" s="114"/>
      <c r="F1860" s="1127"/>
      <c r="G1860" s="1044"/>
      <c r="H1860" s="1128"/>
      <c r="I1860" s="1129"/>
      <c r="J1860" s="1129"/>
    </row>
    <row r="1861" spans="1:13" s="1045" customFormat="1">
      <c r="A1861" s="294"/>
      <c r="B1861" s="1126" t="s">
        <v>2156</v>
      </c>
      <c r="C1861" s="295"/>
      <c r="D1861" s="296"/>
      <c r="E1861" s="114"/>
      <c r="F1861" s="1127"/>
      <c r="G1861" s="1044"/>
      <c r="H1861" s="1128"/>
      <c r="I1861" s="1129"/>
      <c r="J1861" s="1129"/>
    </row>
    <row r="1862" spans="1:13" s="1045" customFormat="1" ht="25.5">
      <c r="A1862" s="294"/>
      <c r="B1862" s="1126" t="s">
        <v>2157</v>
      </c>
      <c r="C1862" s="295"/>
      <c r="D1862" s="296"/>
      <c r="E1862" s="114"/>
      <c r="F1862" s="1127"/>
      <c r="G1862" s="1044"/>
      <c r="H1862" s="1128"/>
      <c r="I1862" s="1129"/>
      <c r="J1862" s="1129"/>
    </row>
    <row r="1863" spans="1:13" s="1045" customFormat="1" ht="38.25">
      <c r="A1863" s="294"/>
      <c r="B1863" s="1126" t="s">
        <v>2158</v>
      </c>
      <c r="C1863" s="295"/>
      <c r="D1863" s="296"/>
      <c r="E1863" s="114"/>
      <c r="F1863" s="1127"/>
      <c r="G1863" s="1044"/>
      <c r="H1863" s="1128"/>
      <c r="I1863" s="1129"/>
      <c r="J1863" s="1129"/>
    </row>
    <row r="1864" spans="1:13" s="1045" customFormat="1">
      <c r="A1864" s="294"/>
      <c r="B1864" s="1126" t="s">
        <v>2159</v>
      </c>
      <c r="C1864" s="295"/>
      <c r="D1864" s="296"/>
      <c r="E1864" s="114"/>
      <c r="F1864" s="1127"/>
      <c r="G1864" s="1044"/>
      <c r="H1864" s="1128"/>
      <c r="I1864" s="1129"/>
      <c r="J1864" s="1129"/>
    </row>
    <row r="1865" spans="1:13" s="1045" customFormat="1">
      <c r="A1865" s="294"/>
      <c r="B1865" s="1126" t="s">
        <v>2160</v>
      </c>
      <c r="C1865" s="295"/>
      <c r="D1865" s="296"/>
      <c r="E1865" s="114"/>
      <c r="F1865" s="1127"/>
      <c r="G1865" s="1044"/>
      <c r="H1865" s="1128"/>
      <c r="I1865" s="1129"/>
      <c r="J1865" s="1129"/>
    </row>
    <row r="1866" spans="1:13" s="1045" customFormat="1" ht="25.5">
      <c r="A1866" s="294"/>
      <c r="B1866" s="1126" t="s">
        <v>2161</v>
      </c>
      <c r="C1866" s="295"/>
      <c r="D1866" s="296"/>
      <c r="E1866" s="114"/>
      <c r="F1866" s="1127"/>
      <c r="G1866" s="1044"/>
      <c r="H1866" s="1128"/>
      <c r="I1866" s="1129"/>
      <c r="J1866" s="1129"/>
      <c r="M1866" s="1045" t="s">
        <v>18</v>
      </c>
    </row>
    <row r="1867" spans="1:13" s="1045" customFormat="1">
      <c r="A1867" s="294"/>
      <c r="B1867" s="1126" t="s">
        <v>2162</v>
      </c>
      <c r="C1867" s="295"/>
      <c r="D1867" s="296"/>
      <c r="E1867" s="114"/>
      <c r="F1867" s="1127"/>
      <c r="G1867" s="1044"/>
      <c r="H1867" s="1128"/>
      <c r="I1867" s="1129"/>
      <c r="J1867" s="1129"/>
    </row>
    <row r="1868" spans="1:13" s="1045" customFormat="1">
      <c r="A1868" s="294"/>
      <c r="B1868" s="1126" t="s">
        <v>2163</v>
      </c>
      <c r="C1868" s="295"/>
      <c r="D1868" s="296"/>
      <c r="E1868" s="114"/>
      <c r="F1868" s="1127"/>
      <c r="G1868" s="1044"/>
      <c r="H1868" s="1128"/>
      <c r="I1868" s="1129"/>
      <c r="J1868" s="1129"/>
    </row>
    <row r="1869" spans="1:13" s="1045" customFormat="1" ht="51">
      <c r="A1869" s="294"/>
      <c r="B1869" s="1126" t="s">
        <v>2164</v>
      </c>
      <c r="C1869" s="295"/>
      <c r="D1869" s="296"/>
      <c r="E1869" s="114"/>
      <c r="F1869" s="1127"/>
      <c r="G1869" s="1044"/>
      <c r="H1869" s="1128"/>
      <c r="I1869" s="1129"/>
      <c r="J1869" s="1129"/>
    </row>
    <row r="1870" spans="1:13" s="1045" customFormat="1" ht="25.5">
      <c r="A1870" s="294"/>
      <c r="B1870" s="1130" t="s">
        <v>2165</v>
      </c>
      <c r="C1870" s="295"/>
      <c r="D1870" s="296"/>
      <c r="E1870" s="114"/>
      <c r="F1870" s="1127"/>
      <c r="G1870" s="1044"/>
      <c r="H1870" s="1128"/>
      <c r="I1870" s="1129"/>
      <c r="J1870" s="1129"/>
    </row>
    <row r="1871" spans="1:13" s="1045" customFormat="1">
      <c r="A1871" s="294"/>
      <c r="B1871" s="1126" t="s">
        <v>2166</v>
      </c>
      <c r="C1871" s="295"/>
      <c r="D1871" s="296"/>
      <c r="E1871" s="114"/>
      <c r="F1871" s="1127"/>
      <c r="G1871" s="1044"/>
      <c r="H1871" s="1128"/>
      <c r="I1871" s="1129"/>
      <c r="J1871" s="1129"/>
    </row>
    <row r="1872" spans="1:13" s="1045" customFormat="1">
      <c r="A1872" s="294"/>
      <c r="B1872" s="1126" t="s">
        <v>2167</v>
      </c>
      <c r="C1872" s="295" t="s">
        <v>1066</v>
      </c>
      <c r="D1872" s="296">
        <v>774</v>
      </c>
      <c r="E1872" s="114"/>
      <c r="F1872" s="200">
        <f>D1872*E1872</f>
        <v>0</v>
      </c>
      <c r="G1872" s="1044"/>
      <c r="H1872" s="1043"/>
      <c r="I1872" s="1129"/>
      <c r="J1872" s="1129"/>
    </row>
    <row r="1873" spans="1:10" s="1045" customFormat="1">
      <c r="A1873" s="294"/>
      <c r="B1873" s="1126"/>
      <c r="C1873" s="295"/>
      <c r="D1873" s="296"/>
      <c r="E1873" s="114"/>
      <c r="F1873" s="1127"/>
      <c r="G1873" s="1044"/>
      <c r="H1873" s="1043"/>
      <c r="I1873" s="1129"/>
      <c r="J1873" s="1129"/>
    </row>
    <row r="1874" spans="1:10" s="1045" customFormat="1">
      <c r="A1874" s="294" t="s">
        <v>1067</v>
      </c>
      <c r="B1874" s="1130" t="s">
        <v>2168</v>
      </c>
      <c r="C1874" s="295"/>
      <c r="D1874" s="297"/>
      <c r="E1874" s="114"/>
      <c r="F1874" s="1127"/>
      <c r="G1874" s="1044"/>
      <c r="H1874" s="1128"/>
      <c r="I1874" s="1129"/>
      <c r="J1874" s="1129"/>
    </row>
    <row r="1875" spans="1:10" s="1045" customFormat="1">
      <c r="A1875" s="298"/>
      <c r="B1875" s="1126" t="s">
        <v>2169</v>
      </c>
      <c r="C1875" s="295"/>
      <c r="D1875" s="297"/>
      <c r="E1875" s="114"/>
      <c r="F1875" s="1127"/>
      <c r="G1875" s="1044"/>
      <c r="H1875" s="1128"/>
      <c r="I1875" s="1129"/>
      <c r="J1875" s="1129"/>
    </row>
    <row r="1876" spans="1:10" s="1045" customFormat="1">
      <c r="A1876" s="298"/>
      <c r="B1876" s="1126" t="s">
        <v>2166</v>
      </c>
      <c r="C1876" s="295"/>
      <c r="D1876" s="297"/>
      <c r="E1876" s="114"/>
      <c r="F1876" s="1127"/>
      <c r="G1876" s="1044"/>
      <c r="H1876" s="1128"/>
      <c r="I1876" s="1129"/>
      <c r="J1876" s="1129"/>
    </row>
    <row r="1877" spans="1:10" s="1045" customFormat="1">
      <c r="A1877" s="298"/>
      <c r="B1877" s="1126" t="s">
        <v>2167</v>
      </c>
      <c r="C1877" s="295" t="s">
        <v>1066</v>
      </c>
      <c r="D1877" s="296">
        <v>101</v>
      </c>
      <c r="E1877" s="114"/>
      <c r="F1877" s="200">
        <f>D1877*E1877</f>
        <v>0</v>
      </c>
      <c r="G1877" s="1044"/>
      <c r="H1877" s="1043"/>
      <c r="I1877" s="1129"/>
      <c r="J1877" s="1129"/>
    </row>
    <row r="1878" spans="1:10" s="1045" customFormat="1">
      <c r="A1878" s="298"/>
      <c r="B1878" s="1130"/>
      <c r="C1878" s="295"/>
      <c r="D1878" s="297"/>
      <c r="E1878" s="114"/>
      <c r="F1878" s="1127"/>
      <c r="G1878" s="1044"/>
      <c r="H1878" s="1128"/>
      <c r="I1878" s="1129"/>
      <c r="J1878" s="1129"/>
    </row>
    <row r="1879" spans="1:10" s="1045" customFormat="1" ht="38.25">
      <c r="A1879" s="294" t="s">
        <v>1092</v>
      </c>
      <c r="B1879" s="1126" t="s">
        <v>2170</v>
      </c>
      <c r="C1879" s="295"/>
      <c r="D1879" s="296"/>
      <c r="E1879" s="114"/>
      <c r="F1879" s="1127"/>
      <c r="G1879" s="1044"/>
      <c r="H1879" s="1128"/>
      <c r="I1879" s="1129"/>
      <c r="J1879" s="1129"/>
    </row>
    <row r="1880" spans="1:10" s="1045" customFormat="1" ht="25.5">
      <c r="A1880" s="294"/>
      <c r="B1880" s="1126" t="s">
        <v>2154</v>
      </c>
      <c r="C1880" s="295"/>
      <c r="D1880" s="296"/>
      <c r="E1880" s="114"/>
      <c r="F1880" s="1127"/>
      <c r="G1880" s="1044"/>
      <c r="H1880" s="1128"/>
      <c r="I1880" s="1129"/>
      <c r="J1880" s="1129"/>
    </row>
    <row r="1881" spans="1:10" s="1045" customFormat="1" ht="25.5">
      <c r="A1881" s="294"/>
      <c r="B1881" s="1126" t="s">
        <v>2171</v>
      </c>
      <c r="C1881" s="295"/>
      <c r="D1881" s="296"/>
      <c r="E1881" s="114"/>
      <c r="F1881" s="1127"/>
      <c r="G1881" s="1044"/>
      <c r="H1881" s="1128"/>
      <c r="I1881" s="1129"/>
      <c r="J1881" s="1129"/>
    </row>
    <row r="1882" spans="1:10" s="1045" customFormat="1">
      <c r="A1882" s="298"/>
      <c r="B1882" s="1126" t="s">
        <v>2172</v>
      </c>
      <c r="C1882" s="295"/>
      <c r="D1882" s="296"/>
      <c r="E1882" s="114"/>
      <c r="F1882" s="1127"/>
      <c r="G1882" s="1044"/>
      <c r="H1882" s="1128"/>
      <c r="I1882" s="1129"/>
      <c r="J1882" s="1129"/>
    </row>
    <row r="1883" spans="1:10" s="1045" customFormat="1">
      <c r="A1883" s="298"/>
      <c r="B1883" s="1126" t="s">
        <v>2173</v>
      </c>
      <c r="C1883" s="295"/>
      <c r="D1883" s="296"/>
      <c r="E1883" s="114"/>
      <c r="F1883" s="1127"/>
      <c r="G1883" s="1044"/>
      <c r="H1883" s="1128"/>
      <c r="I1883" s="1129"/>
      <c r="J1883" s="1129"/>
    </row>
    <row r="1884" spans="1:10" s="1045" customFormat="1">
      <c r="A1884" s="298"/>
      <c r="B1884" s="1126" t="s">
        <v>2174</v>
      </c>
      <c r="C1884" s="295"/>
      <c r="D1884" s="296"/>
      <c r="E1884" s="114"/>
      <c r="F1884" s="1127"/>
      <c r="G1884" s="1044"/>
      <c r="H1884" s="1128"/>
      <c r="I1884" s="1129"/>
      <c r="J1884" s="1129"/>
    </row>
    <row r="1885" spans="1:10" s="1045" customFormat="1">
      <c r="A1885" s="298"/>
      <c r="B1885" s="1126" t="s">
        <v>2166</v>
      </c>
      <c r="C1885" s="295"/>
      <c r="D1885" s="296"/>
      <c r="E1885" s="114"/>
      <c r="F1885" s="1127"/>
      <c r="G1885" s="1044"/>
      <c r="H1885" s="1128"/>
      <c r="I1885" s="1129"/>
      <c r="J1885" s="1129"/>
    </row>
    <row r="1886" spans="1:10" s="1045" customFormat="1">
      <c r="A1886" s="298"/>
      <c r="B1886" s="1126" t="s">
        <v>2175</v>
      </c>
      <c r="C1886" s="295" t="s">
        <v>1066</v>
      </c>
      <c r="D1886" s="296">
        <v>20</v>
      </c>
      <c r="E1886" s="114"/>
      <c r="F1886" s="200">
        <f>D1886*E1886</f>
        <v>0</v>
      </c>
      <c r="G1886" s="1044"/>
      <c r="H1886" s="1043"/>
      <c r="I1886" s="1129"/>
      <c r="J1886" s="1129"/>
    </row>
    <row r="1887" spans="1:10" s="1045" customFormat="1">
      <c r="A1887" s="298"/>
      <c r="B1887" s="1126"/>
      <c r="C1887" s="295"/>
      <c r="D1887" s="296"/>
      <c r="E1887" s="114"/>
      <c r="F1887" s="1127"/>
      <c r="G1887" s="1044"/>
      <c r="H1887" s="1128"/>
      <c r="I1887" s="1129"/>
      <c r="J1887" s="1129"/>
    </row>
    <row r="1888" spans="1:10" s="18" customFormat="1" ht="51">
      <c r="A1888" s="293" t="s">
        <v>1099</v>
      </c>
      <c r="B1888" s="233" t="s">
        <v>2176</v>
      </c>
      <c r="C1888" s="299"/>
      <c r="D1888" s="221"/>
      <c r="E1888" s="115"/>
      <c r="F1888" s="1131"/>
      <c r="G1888" s="113"/>
      <c r="H1888" s="113"/>
      <c r="I1888" s="15"/>
    </row>
    <row r="1889" spans="1:10" ht="25.5">
      <c r="A1889" s="293"/>
      <c r="B1889" s="231" t="s">
        <v>2177</v>
      </c>
      <c r="C1889" s="299"/>
      <c r="D1889" s="221"/>
      <c r="E1889" s="115"/>
      <c r="F1889" s="1131"/>
      <c r="G1889" s="106"/>
      <c r="H1889" s="106"/>
    </row>
    <row r="1890" spans="1:10">
      <c r="A1890" s="300"/>
      <c r="B1890" s="231" t="s">
        <v>2178</v>
      </c>
      <c r="C1890" s="299"/>
      <c r="D1890" s="221"/>
      <c r="E1890" s="115"/>
      <c r="F1890" s="1131"/>
      <c r="G1890" s="106"/>
      <c r="H1890" s="106"/>
    </row>
    <row r="1891" spans="1:10" ht="25.5">
      <c r="A1891" s="300"/>
      <c r="B1891" s="231" t="s">
        <v>2179</v>
      </c>
      <c r="C1891" s="299"/>
      <c r="D1891" s="221"/>
      <c r="E1891" s="115"/>
      <c r="F1891" s="1131"/>
      <c r="G1891" s="106"/>
      <c r="H1891" s="106"/>
    </row>
    <row r="1892" spans="1:10" ht="38.25">
      <c r="A1892" s="300"/>
      <c r="B1892" s="231" t="s">
        <v>2180</v>
      </c>
      <c r="C1892" s="299"/>
      <c r="D1892" s="221"/>
      <c r="E1892" s="115"/>
      <c r="F1892" s="1131"/>
      <c r="G1892" s="106"/>
      <c r="H1892" s="106"/>
    </row>
    <row r="1893" spans="1:10">
      <c r="A1893" s="300"/>
      <c r="B1893" s="231" t="s">
        <v>2181</v>
      </c>
      <c r="C1893" s="246" t="s">
        <v>1066</v>
      </c>
      <c r="D1893" s="200">
        <v>187</v>
      </c>
      <c r="E1893" s="100"/>
      <c r="F1893" s="200">
        <f>D1893*E1893</f>
        <v>0</v>
      </c>
      <c r="G1893" s="106"/>
      <c r="H1893" s="106"/>
    </row>
    <row r="1894" spans="1:10" s="1045" customFormat="1">
      <c r="A1894" s="298"/>
      <c r="B1894" s="1126"/>
      <c r="C1894" s="295"/>
      <c r="D1894" s="296"/>
      <c r="E1894" s="114"/>
      <c r="F1894" s="1127"/>
      <c r="G1894" s="1044"/>
      <c r="H1894" s="1128"/>
      <c r="I1894" s="1129"/>
      <c r="J1894" s="1129"/>
    </row>
    <row r="1895" spans="1:10" s="1045" customFormat="1" ht="38.25">
      <c r="A1895" s="294" t="s">
        <v>1137</v>
      </c>
      <c r="B1895" s="1126" t="s">
        <v>2182</v>
      </c>
      <c r="C1895" s="295"/>
      <c r="D1895" s="296"/>
      <c r="E1895" s="114"/>
      <c r="F1895" s="1127"/>
      <c r="G1895" s="1044"/>
      <c r="H1895" s="1128"/>
      <c r="I1895" s="1129"/>
      <c r="J1895" s="1129"/>
    </row>
    <row r="1896" spans="1:10" s="1045" customFormat="1" ht="25.5">
      <c r="A1896" s="294"/>
      <c r="B1896" s="1126" t="s">
        <v>2183</v>
      </c>
      <c r="C1896" s="295"/>
      <c r="D1896" s="296"/>
      <c r="E1896" s="114"/>
      <c r="F1896" s="1127"/>
      <c r="G1896" s="1044"/>
      <c r="H1896" s="1128"/>
      <c r="I1896" s="1129"/>
      <c r="J1896" s="1129"/>
    </row>
    <row r="1897" spans="1:10" s="1045" customFormat="1" ht="25.5">
      <c r="A1897" s="294"/>
      <c r="B1897" s="1126" t="s">
        <v>2184</v>
      </c>
      <c r="C1897" s="295"/>
      <c r="D1897" s="296"/>
      <c r="E1897" s="114"/>
      <c r="F1897" s="1127"/>
      <c r="G1897" s="1044"/>
      <c r="H1897" s="1128"/>
      <c r="I1897" s="1129"/>
      <c r="J1897" s="1129"/>
    </row>
    <row r="1898" spans="1:10" s="1045" customFormat="1">
      <c r="A1898" s="298"/>
      <c r="B1898" s="1126" t="s">
        <v>2185</v>
      </c>
      <c r="C1898" s="295"/>
      <c r="D1898" s="296"/>
      <c r="E1898" s="114"/>
      <c r="F1898" s="1127"/>
      <c r="G1898" s="1044"/>
      <c r="H1898" s="1128"/>
      <c r="I1898" s="1129"/>
      <c r="J1898" s="1129"/>
    </row>
    <row r="1899" spans="1:10" s="1045" customFormat="1">
      <c r="A1899" s="298"/>
      <c r="B1899" s="1126" t="s">
        <v>2166</v>
      </c>
      <c r="C1899" s="295"/>
      <c r="D1899" s="296"/>
      <c r="E1899" s="114"/>
      <c r="F1899" s="1127"/>
      <c r="G1899" s="1044"/>
      <c r="H1899" s="1128"/>
      <c r="I1899" s="1129"/>
      <c r="J1899" s="1129"/>
    </row>
    <row r="1900" spans="1:10" s="1045" customFormat="1">
      <c r="A1900" s="298"/>
      <c r="B1900" s="1126" t="s">
        <v>2186</v>
      </c>
      <c r="C1900" s="295" t="s">
        <v>1066</v>
      </c>
      <c r="D1900" s="296">
        <v>80</v>
      </c>
      <c r="E1900" s="114"/>
      <c r="F1900" s="200">
        <f>D1900*E1900</f>
        <v>0</v>
      </c>
      <c r="G1900" s="1044"/>
      <c r="H1900" s="1043"/>
      <c r="I1900" s="1129"/>
      <c r="J1900" s="1129"/>
    </row>
    <row r="1901" spans="1:10" s="1045" customFormat="1">
      <c r="A1901" s="298"/>
      <c r="B1901" s="1126"/>
      <c r="C1901" s="295"/>
      <c r="D1901" s="296"/>
      <c r="E1901" s="114"/>
      <c r="F1901" s="1127"/>
      <c r="G1901" s="1044"/>
      <c r="H1901" s="1128"/>
      <c r="I1901" s="1129"/>
      <c r="J1901" s="1129"/>
    </row>
    <row r="1902" spans="1:10" ht="25.5">
      <c r="A1902" s="293" t="s">
        <v>1140</v>
      </c>
      <c r="B1902" s="961" t="s">
        <v>2187</v>
      </c>
      <c r="C1902" s="299"/>
      <c r="D1902" s="221"/>
      <c r="E1902" s="115"/>
      <c r="F1902" s="1131"/>
      <c r="G1902" s="106"/>
      <c r="H1902" s="106"/>
    </row>
    <row r="1903" spans="1:10" ht="25.5">
      <c r="A1903" s="293"/>
      <c r="B1903" s="961" t="s">
        <v>2188</v>
      </c>
      <c r="C1903" s="299"/>
      <c r="D1903" s="221"/>
      <c r="E1903" s="115"/>
      <c r="F1903" s="1131"/>
      <c r="G1903" s="106"/>
      <c r="H1903" s="106"/>
    </row>
    <row r="1904" spans="1:10" ht="38.25">
      <c r="A1904" s="293"/>
      <c r="B1904" s="961" t="s">
        <v>2189</v>
      </c>
      <c r="C1904" s="299"/>
      <c r="D1904" s="221"/>
      <c r="E1904" s="115"/>
      <c r="F1904" s="1131"/>
      <c r="G1904" s="106"/>
      <c r="H1904" s="106"/>
    </row>
    <row r="1905" spans="1:13" ht="25.5">
      <c r="A1905" s="293"/>
      <c r="B1905" s="961" t="s">
        <v>2190</v>
      </c>
      <c r="C1905" s="299"/>
      <c r="D1905" s="221"/>
      <c r="E1905" s="115"/>
      <c r="F1905" s="1131"/>
      <c r="G1905" s="106"/>
      <c r="H1905" s="106"/>
    </row>
    <row r="1906" spans="1:13" ht="38.25">
      <c r="A1906" s="293"/>
      <c r="B1906" s="961" t="s">
        <v>2191</v>
      </c>
      <c r="C1906" s="299"/>
      <c r="D1906" s="221"/>
      <c r="E1906" s="115"/>
      <c r="F1906" s="1131"/>
      <c r="G1906" s="106"/>
      <c r="H1906" s="106"/>
    </row>
    <row r="1907" spans="1:13" ht="25.5">
      <c r="A1907" s="293"/>
      <c r="B1907" s="961" t="s">
        <v>2192</v>
      </c>
      <c r="C1907" s="299"/>
      <c r="D1907" s="221"/>
      <c r="E1907" s="115"/>
      <c r="F1907" s="1131"/>
      <c r="G1907" s="106"/>
      <c r="H1907" s="106"/>
    </row>
    <row r="1908" spans="1:13" ht="38.25">
      <c r="A1908" s="293"/>
      <c r="B1908" s="961" t="s">
        <v>2193</v>
      </c>
      <c r="C1908" s="299"/>
      <c r="D1908" s="221"/>
      <c r="E1908" s="115"/>
      <c r="F1908" s="1131"/>
      <c r="G1908" s="106"/>
      <c r="H1908" s="106"/>
    </row>
    <row r="1909" spans="1:13" ht="38.25">
      <c r="A1909" s="293"/>
      <c r="B1909" s="961" t="s">
        <v>2194</v>
      </c>
      <c r="C1909" s="299"/>
      <c r="D1909" s="221"/>
      <c r="E1909" s="115"/>
      <c r="F1909" s="1131"/>
      <c r="G1909" s="106"/>
      <c r="H1909" s="106"/>
    </row>
    <row r="1910" spans="1:13" s="18" customFormat="1" ht="25.5">
      <c r="A1910" s="293"/>
      <c r="B1910" s="961" t="s">
        <v>2195</v>
      </c>
      <c r="C1910" s="299"/>
      <c r="D1910" s="221"/>
      <c r="E1910" s="115"/>
      <c r="F1910" s="1131"/>
      <c r="G1910" s="113"/>
      <c r="H1910" s="113"/>
      <c r="I1910" s="15"/>
    </row>
    <row r="1911" spans="1:13" s="18" customFormat="1" ht="26.25" customHeight="1">
      <c r="A1911" s="293"/>
      <c r="B1911" s="1132" t="s">
        <v>2196</v>
      </c>
      <c r="C1911" s="299"/>
      <c r="D1911" s="221"/>
      <c r="E1911" s="115"/>
      <c r="F1911" s="1131"/>
      <c r="G1911" s="113"/>
      <c r="H1911" s="113"/>
      <c r="I1911" s="15"/>
      <c r="M1911" s="945"/>
    </row>
    <row r="1912" spans="1:13" s="18" customFormat="1">
      <c r="A1912" s="293"/>
      <c r="B1912" s="961" t="s">
        <v>2197</v>
      </c>
      <c r="C1912" s="299"/>
      <c r="D1912" s="221"/>
      <c r="E1912" s="115"/>
      <c r="F1912" s="1131"/>
      <c r="G1912" s="113"/>
      <c r="H1912" s="113"/>
      <c r="I1912" s="15"/>
    </row>
    <row r="1913" spans="1:13" s="18" customFormat="1">
      <c r="A1913" s="293"/>
      <c r="B1913" s="961" t="s">
        <v>2198</v>
      </c>
      <c r="C1913" s="952"/>
      <c r="D1913" s="1133"/>
      <c r="E1913" s="100"/>
      <c r="F1913" s="1131"/>
      <c r="G1913" s="113"/>
      <c r="H1913" s="113"/>
      <c r="I1913" s="15"/>
    </row>
    <row r="1914" spans="1:13" s="18" customFormat="1">
      <c r="A1914" s="293"/>
      <c r="B1914" s="961" t="s">
        <v>2199</v>
      </c>
      <c r="C1914" s="246" t="s">
        <v>1066</v>
      </c>
      <c r="D1914" s="200">
        <v>490</v>
      </c>
      <c r="E1914" s="100"/>
      <c r="F1914" s="200">
        <f>D1914*E1914</f>
        <v>0</v>
      </c>
      <c r="G1914" s="113"/>
      <c r="H1914" s="113"/>
      <c r="I1914" s="15"/>
    </row>
    <row r="1915" spans="1:13" s="18" customFormat="1">
      <c r="A1915" s="300"/>
      <c r="B1915" s="236" t="s">
        <v>2200</v>
      </c>
      <c r="C1915" s="246" t="s">
        <v>1066</v>
      </c>
      <c r="D1915" s="200">
        <v>210</v>
      </c>
      <c r="E1915" s="100"/>
      <c r="F1915" s="200">
        <f>D1915*E1915</f>
        <v>0</v>
      </c>
      <c r="G1915" s="113"/>
      <c r="H1915" s="113"/>
      <c r="I1915" s="15"/>
      <c r="J1915" s="945"/>
    </row>
    <row r="1916" spans="1:13" s="18" customFormat="1">
      <c r="A1916" s="300"/>
      <c r="B1916" s="301"/>
      <c r="C1916" s="299"/>
      <c r="D1916" s="221"/>
      <c r="E1916" s="115"/>
      <c r="F1916" s="1131"/>
      <c r="G1916" s="113"/>
      <c r="H1916" s="113"/>
      <c r="I1916" s="15"/>
      <c r="J1916" s="945"/>
    </row>
    <row r="1917" spans="1:13" s="18" customFormat="1" ht="25.5">
      <c r="A1917" s="293" t="s">
        <v>1113</v>
      </c>
      <c r="B1917" s="961" t="s">
        <v>2201</v>
      </c>
      <c r="C1917" s="299"/>
      <c r="D1917" s="221"/>
      <c r="E1917" s="115"/>
      <c r="F1917" s="1131"/>
      <c r="G1917" s="113"/>
      <c r="H1917" s="113"/>
      <c r="I1917" s="15"/>
      <c r="J1917" s="945"/>
    </row>
    <row r="1918" spans="1:13" s="18" customFormat="1" ht="25.5">
      <c r="A1918" s="300"/>
      <c r="B1918" s="961" t="s">
        <v>2202</v>
      </c>
      <c r="C1918" s="299"/>
      <c r="D1918" s="221"/>
      <c r="E1918" s="115"/>
      <c r="F1918" s="1131"/>
      <c r="G1918" s="113"/>
      <c r="H1918" s="113"/>
      <c r="I1918" s="15"/>
      <c r="J1918" s="945"/>
    </row>
    <row r="1919" spans="1:13" s="18" customFormat="1">
      <c r="A1919" s="300"/>
      <c r="B1919" s="236" t="s">
        <v>2203</v>
      </c>
      <c r="C1919" s="299"/>
      <c r="D1919" s="221"/>
      <c r="E1919" s="115"/>
      <c r="F1919" s="1131"/>
      <c r="G1919" s="113"/>
      <c r="H1919" s="113"/>
      <c r="I1919" s="15"/>
      <c r="J1919" s="945"/>
    </row>
    <row r="1920" spans="1:13" s="18" customFormat="1">
      <c r="A1920" s="300"/>
      <c r="B1920" s="961" t="s">
        <v>2198</v>
      </c>
      <c r="C1920" s="299"/>
      <c r="D1920" s="221"/>
      <c r="E1920" s="115"/>
      <c r="F1920" s="1131"/>
      <c r="G1920" s="113"/>
      <c r="H1920" s="113"/>
      <c r="I1920" s="15"/>
      <c r="J1920" s="945"/>
    </row>
    <row r="1921" spans="1:28" s="18" customFormat="1">
      <c r="A1921" s="300"/>
      <c r="B1921" s="961" t="s">
        <v>2199</v>
      </c>
      <c r="C1921" s="246" t="s">
        <v>1066</v>
      </c>
      <c r="D1921" s="200">
        <v>347</v>
      </c>
      <c r="E1921" s="100"/>
      <c r="F1921" s="200">
        <f>D1921*E1921</f>
        <v>0</v>
      </c>
      <c r="G1921" s="113"/>
      <c r="H1921" s="113"/>
      <c r="I1921" s="15"/>
      <c r="J1921" s="945"/>
    </row>
    <row r="1922" spans="1:28" s="18" customFormat="1">
      <c r="A1922" s="300"/>
      <c r="B1922" s="236" t="s">
        <v>2200</v>
      </c>
      <c r="C1922" s="246" t="s">
        <v>1066</v>
      </c>
      <c r="D1922" s="200">
        <v>809</v>
      </c>
      <c r="E1922" s="100"/>
      <c r="F1922" s="200">
        <f>D1922*E1922</f>
        <v>0</v>
      </c>
      <c r="G1922" s="113"/>
      <c r="H1922" s="113"/>
      <c r="I1922" s="15"/>
      <c r="J1922" s="945"/>
    </row>
    <row r="1923" spans="1:28" s="18" customFormat="1">
      <c r="A1923" s="300"/>
      <c r="B1923" s="301"/>
      <c r="C1923" s="299"/>
      <c r="D1923" s="221"/>
      <c r="E1923" s="115"/>
      <c r="F1923" s="1131"/>
      <c r="G1923" s="113"/>
      <c r="H1923" s="113"/>
      <c r="I1923" s="15"/>
      <c r="J1923" s="945"/>
    </row>
    <row r="1924" spans="1:28" s="18" customFormat="1">
      <c r="A1924" s="300"/>
      <c r="B1924" s="301"/>
      <c r="C1924" s="299"/>
      <c r="D1924" s="221"/>
      <c r="E1924" s="115"/>
      <c r="F1924" s="1131"/>
      <c r="G1924" s="113"/>
      <c r="H1924" s="113"/>
      <c r="I1924" s="15"/>
      <c r="J1924" s="945"/>
    </row>
    <row r="1925" spans="1:28" s="1122" customFormat="1" ht="102">
      <c r="A1925" s="1134">
        <v>8</v>
      </c>
      <c r="B1925" s="287" t="s">
        <v>2204</v>
      </c>
      <c r="C1925" s="1135"/>
      <c r="D1925" s="202"/>
      <c r="E1925" s="105"/>
      <c r="F1925" s="202"/>
      <c r="G1925" s="1119"/>
      <c r="H1925" s="1120"/>
      <c r="I1925" s="1121"/>
      <c r="J1925" s="1121"/>
      <c r="K1925" s="1121"/>
      <c r="L1925" s="1121"/>
      <c r="M1925" s="1121"/>
      <c r="N1925" s="1121"/>
      <c r="O1925" s="1121"/>
      <c r="P1925" s="1121"/>
      <c r="Q1925" s="1121"/>
      <c r="R1925" s="1121"/>
      <c r="S1925" s="1121"/>
      <c r="T1925" s="1121"/>
      <c r="U1925" s="1121"/>
      <c r="V1925" s="1121"/>
      <c r="W1925" s="1121"/>
      <c r="X1925" s="1121"/>
      <c r="Y1925" s="1121"/>
      <c r="Z1925" s="1121"/>
      <c r="AA1925" s="1121"/>
      <c r="AB1925" s="1121"/>
    </row>
    <row r="1926" spans="1:28" s="1122" customFormat="1" ht="28.5">
      <c r="A1926" s="302"/>
      <c r="B1926" s="303" t="s">
        <v>2205</v>
      </c>
      <c r="C1926" s="1117"/>
      <c r="D1926" s="202"/>
      <c r="E1926" s="1118"/>
      <c r="F1926" s="202"/>
      <c r="G1926" s="1119"/>
      <c r="H1926" s="1120"/>
      <c r="I1926" s="1121"/>
      <c r="J1926" s="1121"/>
      <c r="K1926" s="1121"/>
      <c r="L1926" s="1121"/>
      <c r="M1926" s="1121"/>
      <c r="N1926" s="1121"/>
      <c r="O1926" s="1121"/>
      <c r="P1926" s="1121"/>
      <c r="Q1926" s="1121"/>
      <c r="R1926" s="1121"/>
      <c r="S1926" s="1121"/>
      <c r="T1926" s="1121"/>
      <c r="U1926" s="1121"/>
      <c r="V1926" s="1121"/>
      <c r="W1926" s="1121"/>
      <c r="X1926" s="1121"/>
      <c r="Y1926" s="1121"/>
      <c r="Z1926" s="1121"/>
      <c r="AA1926" s="1121"/>
      <c r="AB1926" s="1121"/>
    </row>
    <row r="1927" spans="1:28" s="1122" customFormat="1" ht="25.5">
      <c r="A1927" s="1134"/>
      <c r="B1927" s="287" t="s">
        <v>2206</v>
      </c>
      <c r="C1927" s="1135"/>
      <c r="D1927" s="202"/>
      <c r="E1927" s="105"/>
      <c r="F1927" s="202"/>
      <c r="G1927" s="1119"/>
      <c r="H1927" s="1120"/>
      <c r="I1927" s="1121"/>
      <c r="J1927" s="1121"/>
      <c r="K1927" s="1121"/>
      <c r="L1927" s="1121"/>
      <c r="M1927" s="1121"/>
      <c r="N1927" s="1121"/>
      <c r="O1927" s="1121"/>
      <c r="P1927" s="1121"/>
      <c r="Q1927" s="1121"/>
      <c r="R1927" s="1121"/>
      <c r="S1927" s="1121"/>
      <c r="T1927" s="1121"/>
      <c r="U1927" s="1121"/>
      <c r="V1927" s="1121"/>
      <c r="W1927" s="1121"/>
      <c r="X1927" s="1121"/>
      <c r="Y1927" s="1121"/>
      <c r="Z1927" s="1121"/>
      <c r="AA1927" s="1121"/>
      <c r="AB1927" s="1121"/>
    </row>
    <row r="1928" spans="1:28" s="1122" customFormat="1">
      <c r="A1928" s="1134"/>
      <c r="B1928" s="287" t="s">
        <v>2207</v>
      </c>
      <c r="C1928" s="1135"/>
      <c r="D1928" s="202"/>
      <c r="E1928" s="105"/>
      <c r="F1928" s="202"/>
      <c r="G1928" s="1119"/>
      <c r="H1928" s="1120"/>
      <c r="I1928" s="1121"/>
      <c r="J1928" s="1121"/>
      <c r="K1928" s="1121"/>
      <c r="L1928" s="1121"/>
      <c r="M1928" s="1121"/>
      <c r="N1928" s="1121"/>
      <c r="O1928" s="1121"/>
      <c r="P1928" s="1121"/>
      <c r="Q1928" s="1121"/>
      <c r="R1928" s="1121"/>
      <c r="S1928" s="1121"/>
      <c r="T1928" s="1121"/>
      <c r="U1928" s="1121"/>
      <c r="V1928" s="1121"/>
      <c r="W1928" s="1121"/>
      <c r="X1928" s="1121"/>
      <c r="Y1928" s="1121"/>
      <c r="Z1928" s="1121"/>
      <c r="AA1928" s="1121"/>
      <c r="AB1928" s="1121"/>
    </row>
    <row r="1929" spans="1:28" s="1122" customFormat="1" ht="38.25">
      <c r="A1929" s="1134"/>
      <c r="B1929" s="287" t="s">
        <v>2208</v>
      </c>
      <c r="C1929" s="1135"/>
      <c r="D1929" s="202"/>
      <c r="E1929" s="105"/>
      <c r="F1929" s="202"/>
      <c r="G1929" s="1119"/>
      <c r="H1929" s="1120"/>
      <c r="I1929" s="1121"/>
      <c r="J1929" s="1121"/>
      <c r="K1929" s="1121"/>
      <c r="L1929" s="1121"/>
      <c r="M1929" s="1121"/>
      <c r="N1929" s="1121"/>
      <c r="O1929" s="1121"/>
      <c r="P1929" s="1121"/>
      <c r="Q1929" s="1121"/>
      <c r="R1929" s="1121"/>
      <c r="S1929" s="1121"/>
      <c r="T1929" s="1121"/>
      <c r="U1929" s="1121"/>
      <c r="V1929" s="1121"/>
      <c r="W1929" s="1121"/>
      <c r="X1929" s="1121"/>
      <c r="Y1929" s="1121"/>
      <c r="Z1929" s="1121"/>
      <c r="AA1929" s="1121"/>
      <c r="AB1929" s="1121"/>
    </row>
    <row r="1930" spans="1:28" s="1122" customFormat="1" ht="38.25">
      <c r="A1930" s="1134"/>
      <c r="B1930" s="287" t="s">
        <v>2209</v>
      </c>
      <c r="C1930" s="1135"/>
      <c r="D1930" s="202"/>
      <c r="E1930" s="105"/>
      <c r="F1930" s="202"/>
      <c r="G1930" s="1119"/>
      <c r="H1930" s="1120"/>
      <c r="I1930" s="1121"/>
      <c r="J1930" s="1121"/>
      <c r="K1930" s="1121"/>
      <c r="L1930" s="1121"/>
      <c r="M1930" s="1121"/>
      <c r="N1930" s="1121"/>
      <c r="O1930" s="1121"/>
      <c r="P1930" s="1121"/>
      <c r="Q1930" s="1121"/>
      <c r="R1930" s="1121"/>
      <c r="S1930" s="1121"/>
      <c r="T1930" s="1121"/>
      <c r="U1930" s="1121"/>
      <c r="V1930" s="1121"/>
      <c r="W1930" s="1121"/>
      <c r="X1930" s="1121"/>
      <c r="Y1930" s="1121"/>
      <c r="Z1930" s="1121"/>
      <c r="AA1930" s="1121"/>
      <c r="AB1930" s="1121"/>
    </row>
    <row r="1931" spans="1:28" s="1122" customFormat="1" ht="51">
      <c r="A1931" s="1134"/>
      <c r="B1931" s="287" t="s">
        <v>2210</v>
      </c>
      <c r="C1931" s="1135"/>
      <c r="D1931" s="202"/>
      <c r="E1931" s="105"/>
      <c r="F1931" s="202"/>
      <c r="G1931" s="1119"/>
      <c r="H1931" s="1120"/>
      <c r="I1931" s="1121"/>
      <c r="J1931" s="1121"/>
      <c r="K1931" s="1121"/>
      <c r="L1931" s="1121"/>
      <c r="M1931" s="1121"/>
      <c r="N1931" s="1121"/>
      <c r="O1931" s="1121"/>
      <c r="P1931" s="1121"/>
      <c r="Q1931" s="1121"/>
      <c r="R1931" s="1121"/>
      <c r="S1931" s="1121"/>
      <c r="T1931" s="1121"/>
      <c r="U1931" s="1121"/>
      <c r="V1931" s="1121"/>
      <c r="W1931" s="1121"/>
      <c r="X1931" s="1121"/>
      <c r="Y1931" s="1121"/>
      <c r="Z1931" s="1121"/>
      <c r="AA1931" s="1121"/>
      <c r="AB1931" s="1121"/>
    </row>
    <row r="1932" spans="1:28" s="1122" customFormat="1" ht="63.75">
      <c r="A1932" s="1134"/>
      <c r="B1932" s="287" t="s">
        <v>2211</v>
      </c>
      <c r="C1932" s="1135"/>
      <c r="D1932" s="202"/>
      <c r="E1932" s="105"/>
      <c r="F1932" s="202"/>
      <c r="G1932" s="1119"/>
      <c r="H1932" s="1120"/>
      <c r="I1932" s="1121"/>
      <c r="J1932" s="1121"/>
      <c r="K1932" s="1121"/>
      <c r="L1932" s="1121"/>
      <c r="M1932" s="1121"/>
      <c r="N1932" s="1121"/>
      <c r="O1932" s="1121"/>
      <c r="P1932" s="1121"/>
      <c r="Q1932" s="1121"/>
      <c r="R1932" s="1121"/>
      <c r="S1932" s="1121"/>
      <c r="T1932" s="1121"/>
      <c r="U1932" s="1121"/>
      <c r="V1932" s="1121"/>
      <c r="W1932" s="1121"/>
      <c r="X1932" s="1121"/>
      <c r="Y1932" s="1121"/>
      <c r="Z1932" s="1121"/>
      <c r="AA1932" s="1121"/>
      <c r="AB1932" s="1121"/>
    </row>
    <row r="1933" spans="1:28" s="1122" customFormat="1" ht="38.25">
      <c r="A1933" s="1134"/>
      <c r="B1933" s="287" t="s">
        <v>2212</v>
      </c>
      <c r="C1933" s="1135"/>
      <c r="D1933" s="202"/>
      <c r="E1933" s="105"/>
      <c r="F1933" s="202"/>
      <c r="G1933" s="1119"/>
      <c r="H1933" s="1120"/>
      <c r="I1933" s="1121"/>
      <c r="J1933" s="1121"/>
      <c r="K1933" s="1121"/>
      <c r="L1933" s="1121"/>
      <c r="M1933" s="1121"/>
      <c r="N1933" s="1121"/>
      <c r="O1933" s="1121"/>
      <c r="P1933" s="1121"/>
      <c r="Q1933" s="1121"/>
      <c r="R1933" s="1121"/>
      <c r="S1933" s="1121"/>
      <c r="T1933" s="1121"/>
      <c r="U1933" s="1121"/>
      <c r="V1933" s="1121"/>
      <c r="W1933" s="1121"/>
      <c r="X1933" s="1121"/>
      <c r="Y1933" s="1121"/>
      <c r="Z1933" s="1121"/>
      <c r="AA1933" s="1121"/>
      <c r="AB1933" s="1121"/>
    </row>
    <row r="1934" spans="1:28" s="1122" customFormat="1" ht="63.75">
      <c r="A1934" s="1134"/>
      <c r="B1934" s="1136" t="s">
        <v>2213</v>
      </c>
      <c r="C1934" s="1135"/>
      <c r="D1934" s="202"/>
      <c r="E1934" s="105"/>
      <c r="F1934" s="202"/>
      <c r="G1934" s="1119"/>
      <c r="H1934" s="1120"/>
      <c r="I1934" s="1121"/>
      <c r="J1934" s="1121"/>
      <c r="K1934" s="1121"/>
      <c r="L1934" s="1121"/>
      <c r="M1934" s="1121"/>
      <c r="N1934" s="1121"/>
      <c r="O1934" s="1121"/>
      <c r="P1934" s="1121"/>
      <c r="Q1934" s="1121"/>
      <c r="R1934" s="1121"/>
      <c r="S1934" s="1121"/>
      <c r="T1934" s="1121"/>
      <c r="U1934" s="1121"/>
      <c r="V1934" s="1121"/>
      <c r="W1934" s="1121"/>
      <c r="X1934" s="1121"/>
      <c r="Y1934" s="1121"/>
      <c r="Z1934" s="1121"/>
      <c r="AA1934" s="1121"/>
      <c r="AB1934" s="1121"/>
    </row>
    <row r="1935" spans="1:28" s="1122" customFormat="1" ht="63.75">
      <c r="A1935" s="1134"/>
      <c r="B1935" s="1136" t="s">
        <v>2214</v>
      </c>
      <c r="C1935" s="1135"/>
      <c r="D1935" s="202"/>
      <c r="E1935" s="105"/>
      <c r="F1935" s="202"/>
      <c r="G1935" s="1119"/>
      <c r="H1935" s="1120"/>
      <c r="I1935" s="1121"/>
      <c r="J1935" s="1121"/>
      <c r="K1935" s="1121"/>
      <c r="L1935" s="1121"/>
      <c r="M1935" s="1121"/>
      <c r="N1935" s="1121"/>
      <c r="O1935" s="1121"/>
      <c r="P1935" s="1121"/>
      <c r="Q1935" s="1121"/>
      <c r="R1935" s="1121"/>
      <c r="S1935" s="1121"/>
      <c r="T1935" s="1121"/>
      <c r="U1935" s="1121"/>
      <c r="V1935" s="1121"/>
      <c r="W1935" s="1121"/>
      <c r="X1935" s="1121"/>
      <c r="Y1935" s="1121"/>
      <c r="Z1935" s="1121"/>
      <c r="AA1935" s="1121"/>
      <c r="AB1935" s="1121"/>
    </row>
    <row r="1936" spans="1:28" s="1122" customFormat="1" ht="25.5">
      <c r="A1936" s="1134"/>
      <c r="B1936" s="1136" t="s">
        <v>2215</v>
      </c>
      <c r="C1936" s="1135"/>
      <c r="D1936" s="202"/>
      <c r="E1936" s="105"/>
      <c r="F1936" s="202"/>
      <c r="G1936" s="1119"/>
      <c r="H1936" s="1120"/>
      <c r="I1936" s="1121"/>
      <c r="J1936" s="1121"/>
      <c r="K1936" s="1121"/>
      <c r="L1936" s="1121"/>
      <c r="M1936" s="1121"/>
      <c r="N1936" s="1121"/>
      <c r="O1936" s="1121"/>
      <c r="P1936" s="1121"/>
      <c r="Q1936" s="1121"/>
      <c r="R1936" s="1121"/>
      <c r="S1936" s="1121"/>
      <c r="T1936" s="1121"/>
      <c r="U1936" s="1121"/>
      <c r="V1936" s="1121"/>
      <c r="W1936" s="1121"/>
      <c r="X1936" s="1121"/>
      <c r="Y1936" s="1121"/>
      <c r="Z1936" s="1121"/>
      <c r="AA1936" s="1121"/>
      <c r="AB1936" s="1121"/>
    </row>
    <row r="1937" spans="1:28" s="1122" customFormat="1" ht="25.5">
      <c r="A1937" s="1134"/>
      <c r="B1937" s="304" t="s">
        <v>2216</v>
      </c>
      <c r="C1937" s="1135"/>
      <c r="D1937" s="202"/>
      <c r="E1937" s="105"/>
      <c r="F1937" s="202"/>
      <c r="G1937" s="1119"/>
      <c r="H1937" s="1120"/>
      <c r="I1937" s="1121"/>
      <c r="J1937" s="1121"/>
      <c r="K1937" s="1121"/>
      <c r="L1937" s="1121"/>
      <c r="M1937" s="1121"/>
      <c r="N1937" s="1121"/>
      <c r="O1937" s="1121"/>
      <c r="P1937" s="1121"/>
      <c r="Q1937" s="1121"/>
      <c r="R1937" s="1121"/>
      <c r="S1937" s="1121"/>
      <c r="T1937" s="1121"/>
      <c r="U1937" s="1121"/>
      <c r="V1937" s="1121"/>
      <c r="W1937" s="1121"/>
      <c r="X1937" s="1121"/>
      <c r="Y1937" s="1121"/>
      <c r="Z1937" s="1121"/>
      <c r="AA1937" s="1121"/>
      <c r="AB1937" s="1121"/>
    </row>
    <row r="1938" spans="1:28" s="1122" customFormat="1" ht="38.25">
      <c r="A1938" s="1134"/>
      <c r="B1938" s="1136" t="s">
        <v>2217</v>
      </c>
      <c r="C1938" s="1135"/>
      <c r="D1938" s="202"/>
      <c r="E1938" s="105"/>
      <c r="F1938" s="202"/>
      <c r="G1938" s="1119"/>
      <c r="H1938" s="1120"/>
      <c r="I1938" s="1121"/>
      <c r="J1938" s="1121"/>
      <c r="K1938" s="1121"/>
      <c r="L1938" s="1121"/>
      <c r="M1938" s="1121"/>
      <c r="N1938" s="1121"/>
      <c r="O1938" s="1121"/>
      <c r="P1938" s="1121"/>
      <c r="Q1938" s="1121"/>
      <c r="R1938" s="1121"/>
      <c r="S1938" s="1121"/>
      <c r="T1938" s="1121"/>
      <c r="U1938" s="1121"/>
      <c r="V1938" s="1121"/>
      <c r="W1938" s="1121"/>
      <c r="X1938" s="1121"/>
      <c r="Y1938" s="1121"/>
      <c r="Z1938" s="1121"/>
      <c r="AA1938" s="1121"/>
      <c r="AB1938" s="1121"/>
    </row>
    <row r="1939" spans="1:28" s="1122" customFormat="1" ht="25.5">
      <c r="A1939" s="1134"/>
      <c r="B1939" s="1136" t="s">
        <v>2218</v>
      </c>
      <c r="C1939" s="305" t="s">
        <v>2219</v>
      </c>
      <c r="D1939" s="200">
        <v>1350</v>
      </c>
      <c r="E1939" s="100"/>
      <c r="F1939" s="916">
        <f>D1939*E1939</f>
        <v>0</v>
      </c>
      <c r="G1939" s="1119"/>
      <c r="H1939" s="1120"/>
      <c r="I1939" s="1121"/>
      <c r="J1939" s="1121"/>
      <c r="K1939" s="1121"/>
      <c r="L1939" s="1121"/>
      <c r="M1939" s="1121"/>
      <c r="N1939" s="1121"/>
      <c r="O1939" s="1121"/>
      <c r="P1939" s="1121"/>
      <c r="Q1939" s="1121"/>
      <c r="R1939" s="1121"/>
      <c r="S1939" s="1121"/>
      <c r="T1939" s="1121"/>
      <c r="U1939" s="1121"/>
      <c r="V1939" s="1121"/>
      <c r="W1939" s="1121"/>
      <c r="X1939" s="1121"/>
      <c r="Y1939" s="1121"/>
      <c r="Z1939" s="1121"/>
      <c r="AA1939" s="1121"/>
      <c r="AB1939" s="1121"/>
    </row>
    <row r="1940" spans="1:28" s="18" customFormat="1">
      <c r="A1940" s="300"/>
      <c r="B1940" s="301"/>
      <c r="C1940" s="299"/>
      <c r="D1940" s="221"/>
      <c r="E1940" s="115"/>
      <c r="F1940" s="1131"/>
      <c r="G1940" s="113"/>
      <c r="H1940" s="113"/>
      <c r="I1940" s="15"/>
      <c r="J1940" s="945"/>
    </row>
    <row r="1941" spans="1:28" s="18" customFormat="1" ht="38.25">
      <c r="A1941" s="293" t="s">
        <v>1150</v>
      </c>
      <c r="B1941" s="967" t="s">
        <v>2220</v>
      </c>
      <c r="C1941" s="299"/>
      <c r="D1941" s="221"/>
      <c r="E1941" s="115"/>
      <c r="F1941" s="1131"/>
      <c r="G1941" s="113"/>
      <c r="H1941" s="113"/>
      <c r="I1941" s="15"/>
    </row>
    <row r="1942" spans="1:28" s="18" customFormat="1" ht="25.5">
      <c r="A1942" s="300"/>
      <c r="B1942" s="236" t="s">
        <v>2221</v>
      </c>
      <c r="C1942" s="299"/>
      <c r="D1942" s="221"/>
      <c r="E1942" s="115"/>
      <c r="F1942" s="1131"/>
      <c r="G1942" s="113"/>
      <c r="H1942" s="113"/>
      <c r="I1942" s="15"/>
    </row>
    <row r="1943" spans="1:28" s="18" customFormat="1" ht="63.75">
      <c r="A1943" s="300"/>
      <c r="B1943" s="306" t="s">
        <v>2222</v>
      </c>
      <c r="C1943" s="299"/>
      <c r="D1943" s="221"/>
      <c r="E1943" s="115"/>
      <c r="F1943" s="1131"/>
      <c r="G1943" s="113"/>
      <c r="H1943" s="113"/>
      <c r="I1943" s="15"/>
    </row>
    <row r="1944" spans="1:28" s="18" customFormat="1" ht="63.75">
      <c r="A1944" s="300"/>
      <c r="B1944" s="236" t="s">
        <v>2223</v>
      </c>
      <c r="C1944" s="299"/>
      <c r="D1944" s="221"/>
      <c r="E1944" s="115"/>
      <c r="F1944" s="1131"/>
      <c r="G1944" s="113"/>
      <c r="H1944" s="113"/>
      <c r="I1944" s="15"/>
    </row>
    <row r="1945" spans="1:28" s="18" customFormat="1" ht="25.5">
      <c r="A1945" s="300"/>
      <c r="B1945" s="1132" t="s">
        <v>2224</v>
      </c>
      <c r="C1945" s="299"/>
      <c r="D1945" s="221"/>
      <c r="E1945" s="115"/>
      <c r="F1945" s="1131"/>
      <c r="G1945" s="113"/>
      <c r="H1945" s="113"/>
      <c r="I1945" s="15"/>
    </row>
    <row r="1946" spans="1:28" s="18" customFormat="1">
      <c r="A1946" s="300"/>
      <c r="B1946" s="961" t="s">
        <v>2198</v>
      </c>
      <c r="C1946" s="299"/>
      <c r="D1946" s="221"/>
      <c r="E1946" s="115"/>
      <c r="F1946" s="1131"/>
      <c r="G1946" s="113"/>
      <c r="H1946" s="113"/>
      <c r="I1946" s="15"/>
    </row>
    <row r="1947" spans="1:28" s="18" customFormat="1">
      <c r="A1947" s="300"/>
      <c r="B1947" s="961" t="s">
        <v>2225</v>
      </c>
      <c r="C1947" s="246" t="s">
        <v>1066</v>
      </c>
      <c r="D1947" s="200">
        <v>313</v>
      </c>
      <c r="E1947" s="100"/>
      <c r="F1947" s="200">
        <f>D1947*E1947</f>
        <v>0</v>
      </c>
      <c r="G1947" s="113"/>
      <c r="H1947" s="113"/>
      <c r="I1947" s="15"/>
    </row>
    <row r="1948" spans="1:28" s="18" customFormat="1">
      <c r="A1948" s="300"/>
      <c r="B1948" s="961" t="s">
        <v>2226</v>
      </c>
      <c r="C1948" s="246" t="s">
        <v>1066</v>
      </c>
      <c r="D1948" s="200">
        <v>411</v>
      </c>
      <c r="E1948" s="100"/>
      <c r="F1948" s="200">
        <f>D1948*E1948</f>
        <v>0</v>
      </c>
      <c r="G1948" s="113"/>
      <c r="H1948" s="113"/>
      <c r="I1948" s="15"/>
    </row>
    <row r="1949" spans="1:28" s="18" customFormat="1">
      <c r="A1949" s="300"/>
      <c r="B1949" s="301"/>
      <c r="C1949" s="299"/>
      <c r="D1949" s="221"/>
      <c r="E1949" s="115"/>
      <c r="F1949" s="1131"/>
      <c r="G1949" s="113"/>
      <c r="H1949" s="113"/>
      <c r="I1949" s="15"/>
    </row>
    <row r="1950" spans="1:28" ht="51">
      <c r="A1950" s="293" t="s">
        <v>1153</v>
      </c>
      <c r="B1950" s="1137" t="s">
        <v>2227</v>
      </c>
      <c r="C1950" s="1138"/>
      <c r="D1950" s="200"/>
      <c r="E1950" s="100"/>
      <c r="F1950" s="960"/>
      <c r="G1950" s="106"/>
      <c r="H1950" s="1139"/>
      <c r="I1950" s="947"/>
      <c r="J1950" s="947"/>
    </row>
    <row r="1951" spans="1:28">
      <c r="A1951" s="293"/>
      <c r="B1951" s="1137" t="s">
        <v>2228</v>
      </c>
      <c r="C1951" s="1138"/>
      <c r="D1951" s="200"/>
      <c r="E1951" s="100"/>
      <c r="F1951" s="960"/>
      <c r="G1951" s="106"/>
      <c r="H1951" s="1139"/>
      <c r="I1951" s="947"/>
      <c r="J1951" s="947"/>
    </row>
    <row r="1952" spans="1:28">
      <c r="A1952" s="293"/>
      <c r="B1952" s="1137" t="s">
        <v>2229</v>
      </c>
      <c r="C1952" s="1140" t="s">
        <v>7</v>
      </c>
      <c r="D1952" s="200">
        <v>20</v>
      </c>
      <c r="E1952" s="100"/>
      <c r="F1952" s="960">
        <f>D1952*E1952</f>
        <v>0</v>
      </c>
      <c r="G1952" s="106"/>
      <c r="H1952" s="1139"/>
      <c r="I1952" s="947"/>
      <c r="J1952" s="947"/>
    </row>
    <row r="1953" spans="1:12">
      <c r="A1953" s="293"/>
      <c r="B1953" s="1137" t="s">
        <v>2230</v>
      </c>
      <c r="C1953" s="1140" t="s">
        <v>7</v>
      </c>
      <c r="D1953" s="200">
        <v>20</v>
      </c>
      <c r="E1953" s="100"/>
      <c r="F1953" s="960">
        <f>D1953*E1953</f>
        <v>0</v>
      </c>
      <c r="G1953" s="106"/>
      <c r="H1953" s="1139"/>
      <c r="I1953" s="14"/>
    </row>
    <row r="1954" spans="1:12" s="18" customFormat="1">
      <c r="A1954" s="300"/>
      <c r="B1954" s="301"/>
      <c r="C1954" s="299"/>
      <c r="D1954" s="221"/>
      <c r="E1954" s="115"/>
      <c r="F1954" s="1131"/>
      <c r="G1954" s="113"/>
      <c r="H1954" s="113"/>
      <c r="I1954" s="15"/>
    </row>
    <row r="1955" spans="1:12" ht="25.5">
      <c r="A1955" s="293" t="s">
        <v>1156</v>
      </c>
      <c r="B1955" s="961" t="s">
        <v>2231</v>
      </c>
      <c r="C1955" s="264"/>
      <c r="D1955" s="307"/>
      <c r="E1955" s="110"/>
      <c r="F1955" s="960"/>
      <c r="G1955" s="106"/>
      <c r="H1955" s="1139"/>
      <c r="I1955" s="945"/>
      <c r="J1955" s="945"/>
    </row>
    <row r="1956" spans="1:12" ht="38.25">
      <c r="A1956" s="308"/>
      <c r="B1956" s="961" t="s">
        <v>2232</v>
      </c>
      <c r="C1956" s="264"/>
      <c r="D1956" s="307"/>
      <c r="E1956" s="110"/>
      <c r="F1956" s="960"/>
      <c r="G1956" s="106"/>
      <c r="H1956" s="1139"/>
      <c r="I1956" s="945"/>
      <c r="J1956" s="945"/>
    </row>
    <row r="1957" spans="1:12" ht="25.5">
      <c r="A1957" s="308"/>
      <c r="B1957" s="961" t="s">
        <v>2154</v>
      </c>
      <c r="C1957" s="264"/>
      <c r="D1957" s="307"/>
      <c r="E1957" s="110"/>
      <c r="F1957" s="960"/>
      <c r="G1957" s="106"/>
      <c r="H1957" s="1139"/>
      <c r="I1957" s="945"/>
      <c r="J1957" s="945"/>
    </row>
    <row r="1958" spans="1:12" ht="25.5">
      <c r="A1958" s="308"/>
      <c r="B1958" s="961" t="s">
        <v>2233</v>
      </c>
      <c r="C1958" s="264"/>
      <c r="D1958" s="307"/>
      <c r="E1958" s="110"/>
      <c r="F1958" s="960"/>
      <c r="G1958" s="106"/>
      <c r="H1958" s="1139"/>
      <c r="I1958" s="945"/>
      <c r="J1958" s="945"/>
    </row>
    <row r="1959" spans="1:12" ht="25.5">
      <c r="A1959" s="308"/>
      <c r="B1959" s="232" t="s">
        <v>2234</v>
      </c>
      <c r="C1959" s="264"/>
      <c r="D1959" s="307"/>
      <c r="E1959" s="110"/>
      <c r="F1959" s="960"/>
      <c r="G1959" s="106"/>
      <c r="H1959" s="1139"/>
      <c r="I1959" s="945"/>
      <c r="J1959" s="945"/>
    </row>
    <row r="1960" spans="1:12" ht="38.25">
      <c r="A1960" s="308"/>
      <c r="B1960" s="961" t="s">
        <v>2235</v>
      </c>
      <c r="C1960" s="264"/>
      <c r="D1960" s="307"/>
      <c r="E1960" s="110"/>
      <c r="F1960" s="960"/>
      <c r="G1960" s="106"/>
      <c r="H1960" s="1139"/>
      <c r="I1960" s="945"/>
      <c r="J1960" s="945"/>
    </row>
    <row r="1961" spans="1:12" ht="38.25">
      <c r="A1961" s="308"/>
      <c r="B1961" s="309" t="s">
        <v>2236</v>
      </c>
      <c r="C1961" s="264"/>
      <c r="D1961" s="307"/>
      <c r="E1961" s="110"/>
      <c r="F1961" s="960"/>
      <c r="G1961" s="106"/>
      <c r="H1961" s="1139"/>
      <c r="I1961" s="945"/>
      <c r="J1961" s="945"/>
    </row>
    <row r="1962" spans="1:12" ht="25.5">
      <c r="A1962" s="308"/>
      <c r="B1962" s="232" t="s">
        <v>2237</v>
      </c>
      <c r="C1962" s="264"/>
      <c r="D1962" s="307"/>
      <c r="E1962" s="110"/>
      <c r="F1962" s="960"/>
      <c r="G1962" s="106"/>
      <c r="H1962" s="1139"/>
      <c r="I1962" s="945"/>
      <c r="J1962" s="945"/>
    </row>
    <row r="1963" spans="1:12" ht="38.25">
      <c r="A1963" s="308"/>
      <c r="B1963" s="961" t="s">
        <v>2238</v>
      </c>
      <c r="C1963" s="264"/>
      <c r="D1963" s="307"/>
      <c r="E1963" s="110"/>
      <c r="F1963" s="960"/>
      <c r="G1963" s="106"/>
      <c r="H1963" s="1139"/>
      <c r="I1963" s="945"/>
      <c r="J1963" s="945"/>
    </row>
    <row r="1964" spans="1:12">
      <c r="A1964" s="308"/>
      <c r="B1964" s="250" t="s">
        <v>2239</v>
      </c>
      <c r="C1964" s="264"/>
      <c r="D1964" s="307"/>
      <c r="E1964" s="110"/>
      <c r="F1964" s="960"/>
      <c r="G1964" s="106"/>
      <c r="H1964" s="1139"/>
      <c r="I1964" s="945"/>
      <c r="J1964" s="945"/>
    </row>
    <row r="1965" spans="1:12">
      <c r="A1965" s="308"/>
      <c r="B1965" s="233" t="s">
        <v>2240</v>
      </c>
      <c r="C1965" s="1022" t="s">
        <v>1066</v>
      </c>
      <c r="D1965" s="200">
        <v>221</v>
      </c>
      <c r="E1965" s="100"/>
      <c r="F1965" s="960">
        <f>D1965*E1965</f>
        <v>0</v>
      </c>
      <c r="G1965" s="106"/>
      <c r="H1965" s="1139"/>
      <c r="I1965" s="945"/>
      <c r="J1965" s="945"/>
    </row>
    <row r="1966" spans="1:12" s="18" customFormat="1">
      <c r="A1966" s="300"/>
      <c r="B1966" s="980"/>
      <c r="C1966" s="299"/>
      <c r="D1966" s="221"/>
      <c r="E1966" s="115"/>
      <c r="F1966" s="1131"/>
      <c r="G1966" s="946"/>
      <c r="H1966" s="946"/>
      <c r="I1966" s="9"/>
      <c r="K1966" s="947"/>
      <c r="L1966" s="945"/>
    </row>
    <row r="1967" spans="1:12" s="18" customFormat="1">
      <c r="A1967" s="300"/>
      <c r="B1967" s="980"/>
      <c r="C1967" s="299"/>
      <c r="D1967" s="221"/>
      <c r="E1967" s="115"/>
      <c r="F1967" s="1131"/>
      <c r="G1967" s="946"/>
      <c r="H1967" s="946"/>
      <c r="I1967" s="9"/>
      <c r="K1967" s="947"/>
      <c r="L1967" s="945"/>
    </row>
    <row r="1968" spans="1:12" s="18" customFormat="1" ht="25.5">
      <c r="A1968" s="293" t="s">
        <v>1158</v>
      </c>
      <c r="B1968" s="236" t="s">
        <v>2241</v>
      </c>
      <c r="C1968" s="299"/>
      <c r="D1968" s="221"/>
      <c r="E1968" s="115"/>
      <c r="F1968" s="1131"/>
      <c r="G1968" s="946"/>
      <c r="H1968" s="946"/>
      <c r="I1968" s="9"/>
      <c r="K1968" s="947"/>
      <c r="L1968" s="945"/>
    </row>
    <row r="1969" spans="1:14" s="18" customFormat="1" ht="25.5">
      <c r="A1969" s="293"/>
      <c r="B1969" s="236" t="s">
        <v>2242</v>
      </c>
      <c r="C1969" s="299"/>
      <c r="D1969" s="221"/>
      <c r="E1969" s="115"/>
      <c r="F1969" s="1131"/>
      <c r="G1969" s="946"/>
      <c r="H1969" s="946"/>
      <c r="I1969" s="9"/>
      <c r="K1969" s="947"/>
      <c r="L1969" s="945"/>
    </row>
    <row r="1970" spans="1:14" s="18" customFormat="1" ht="51">
      <c r="A1970" s="293"/>
      <c r="B1970" s="306" t="s">
        <v>2243</v>
      </c>
      <c r="C1970" s="299"/>
      <c r="D1970" s="221"/>
      <c r="E1970" s="115"/>
      <c r="F1970" s="1131"/>
      <c r="G1970" s="946"/>
      <c r="H1970" s="946"/>
      <c r="I1970" s="9"/>
      <c r="K1970" s="947"/>
      <c r="L1970" s="945"/>
    </row>
    <row r="1971" spans="1:14" s="18" customFormat="1" ht="63.75">
      <c r="A1971" s="293"/>
      <c r="B1971" s="306" t="s">
        <v>2244</v>
      </c>
      <c r="C1971" s="299"/>
      <c r="D1971" s="221"/>
      <c r="E1971" s="115"/>
      <c r="F1971" s="1131"/>
      <c r="G1971" s="946"/>
      <c r="H1971" s="946"/>
      <c r="I1971" s="9"/>
      <c r="K1971" s="947"/>
      <c r="L1971" s="945"/>
    </row>
    <row r="1972" spans="1:14" s="18" customFormat="1" ht="51">
      <c r="A1972" s="293"/>
      <c r="B1972" s="306" t="s">
        <v>2245</v>
      </c>
      <c r="C1972" s="299"/>
      <c r="D1972" s="221"/>
      <c r="E1972" s="115"/>
      <c r="F1972" s="1131"/>
      <c r="G1972" s="946"/>
      <c r="H1972" s="946"/>
      <c r="I1972" s="9"/>
      <c r="K1972" s="947"/>
      <c r="L1972" s="945"/>
    </row>
    <row r="1973" spans="1:14" s="18" customFormat="1">
      <c r="A1973" s="293"/>
      <c r="B1973" s="236" t="s">
        <v>2246</v>
      </c>
      <c r="C1973" s="299"/>
      <c r="D1973" s="221"/>
      <c r="E1973" s="115"/>
      <c r="F1973" s="1131"/>
      <c r="G1973" s="946"/>
      <c r="H1973" s="946"/>
      <c r="I1973" s="9"/>
      <c r="K1973" s="947"/>
      <c r="L1973" s="945"/>
    </row>
    <row r="1974" spans="1:14" s="18" customFormat="1">
      <c r="A1974" s="293"/>
      <c r="B1974" s="236" t="s">
        <v>2247</v>
      </c>
      <c r="C1974" s="299"/>
      <c r="D1974" s="221"/>
      <c r="E1974" s="115"/>
      <c r="F1974" s="1131"/>
      <c r="G1974" s="113"/>
      <c r="H1974" s="113"/>
      <c r="I1974" s="15"/>
      <c r="M1974" s="945"/>
    </row>
    <row r="1975" spans="1:14" s="18" customFormat="1">
      <c r="A1975" s="293"/>
      <c r="B1975" s="236" t="s">
        <v>2248</v>
      </c>
      <c r="C1975" s="299"/>
      <c r="D1975" s="221"/>
      <c r="E1975" s="115"/>
      <c r="F1975" s="1131"/>
      <c r="G1975" s="946"/>
      <c r="H1975" s="946"/>
      <c r="I1975" s="9"/>
      <c r="K1975" s="947"/>
      <c r="L1975" s="945"/>
      <c r="M1975" s="945"/>
    </row>
    <row r="1976" spans="1:14">
      <c r="A1976" s="293"/>
      <c r="B1976" s="236" t="s">
        <v>2249</v>
      </c>
      <c r="C1976" s="246"/>
      <c r="D1976" s="221"/>
      <c r="E1976" s="115"/>
      <c r="F1976" s="1131"/>
      <c r="G1976" s="106"/>
      <c r="H1976" s="106"/>
      <c r="I1976" s="6"/>
      <c r="J1976" s="18"/>
      <c r="K1976" s="945"/>
      <c r="L1976" s="947"/>
      <c r="M1976" s="945"/>
    </row>
    <row r="1977" spans="1:14">
      <c r="A1977" s="293"/>
      <c r="B1977" s="236" t="s">
        <v>2250</v>
      </c>
      <c r="C1977" s="246"/>
      <c r="D1977" s="221"/>
      <c r="E1977" s="100"/>
      <c r="F1977" s="1131"/>
      <c r="G1977" s="106"/>
      <c r="H1977" s="106"/>
      <c r="I1977" s="6"/>
      <c r="J1977" s="18"/>
      <c r="K1977" s="945"/>
      <c r="L1977" s="947"/>
      <c r="M1977" s="945"/>
    </row>
    <row r="1978" spans="1:14">
      <c r="A1978" s="293"/>
      <c r="B1978" s="236" t="s">
        <v>2251</v>
      </c>
      <c r="C1978" s="246" t="s">
        <v>7</v>
      </c>
      <c r="D1978" s="200">
        <v>17</v>
      </c>
      <c r="E1978" s="100"/>
      <c r="F1978" s="200">
        <f>D1978*E1978</f>
        <v>0</v>
      </c>
      <c r="G1978" s="106"/>
      <c r="H1978" s="106"/>
      <c r="I1978" s="6"/>
      <c r="J1978" s="18"/>
      <c r="K1978" s="945"/>
      <c r="L1978" s="947"/>
      <c r="M1978" s="945"/>
    </row>
    <row r="1979" spans="1:14">
      <c r="A1979" s="293"/>
      <c r="B1979" s="236" t="s">
        <v>2252</v>
      </c>
      <c r="C1979" s="299"/>
      <c r="D1979" s="221"/>
      <c r="E1979" s="100"/>
      <c r="F1979" s="200"/>
      <c r="G1979" s="106"/>
      <c r="H1979" s="106"/>
      <c r="I1979" s="6"/>
      <c r="J1979" s="18"/>
      <c r="K1979" s="945"/>
      <c r="L1979" s="947"/>
      <c r="M1979" s="945"/>
    </row>
    <row r="1980" spans="1:14">
      <c r="A1980" s="293"/>
      <c r="B1980" s="236" t="s">
        <v>2250</v>
      </c>
      <c r="C1980" s="952"/>
      <c r="D1980" s="1133"/>
      <c r="E1980" s="100"/>
      <c r="F1980" s="200"/>
      <c r="G1980" s="106"/>
      <c r="H1980" s="106"/>
      <c r="I1980" s="6"/>
      <c r="J1980" s="18"/>
      <c r="K1980" s="945"/>
      <c r="L1980" s="947"/>
      <c r="M1980" s="945"/>
    </row>
    <row r="1981" spans="1:14">
      <c r="A1981" s="293"/>
      <c r="B1981" s="236" t="s">
        <v>2253</v>
      </c>
      <c r="C1981" s="246" t="s">
        <v>7</v>
      </c>
      <c r="D1981" s="200">
        <v>4</v>
      </c>
      <c r="E1981" s="100"/>
      <c r="F1981" s="200">
        <f>D1981*E1981</f>
        <v>0</v>
      </c>
      <c r="G1981" s="106"/>
      <c r="H1981" s="106"/>
      <c r="I1981" s="6"/>
      <c r="J1981" s="18"/>
      <c r="K1981" s="945"/>
      <c r="L1981" s="947"/>
      <c r="M1981" s="945"/>
    </row>
    <row r="1982" spans="1:14">
      <c r="A1982" s="291"/>
      <c r="B1982" s="236"/>
      <c r="C1982" s="246"/>
      <c r="D1982" s="221"/>
      <c r="E1982" s="115"/>
      <c r="F1982" s="1131"/>
      <c r="G1982" s="106"/>
      <c r="H1982" s="106"/>
      <c r="I1982" s="6"/>
      <c r="J1982" s="945"/>
      <c r="K1982" s="18"/>
      <c r="L1982" s="947"/>
      <c r="N1982" s="947"/>
    </row>
    <row r="1983" spans="1:14">
      <c r="A1983" s="293"/>
      <c r="B1983" s="1141"/>
      <c r="C1983" s="246"/>
      <c r="D1983" s="221"/>
      <c r="E1983" s="115"/>
      <c r="F1983" s="1131"/>
      <c r="G1983" s="106"/>
      <c r="H1983" s="106"/>
      <c r="I1983" s="6"/>
      <c r="J1983" s="945"/>
      <c r="K1983" s="18"/>
      <c r="L1983" s="947"/>
      <c r="N1983" s="947"/>
    </row>
    <row r="1984" spans="1:14" ht="21" customHeight="1">
      <c r="A1984" s="293" t="s">
        <v>1160</v>
      </c>
      <c r="B1984" s="236" t="s">
        <v>2254</v>
      </c>
      <c r="C1984" s="246"/>
      <c r="D1984" s="221"/>
      <c r="E1984" s="100"/>
      <c r="F1984" s="200"/>
      <c r="G1984" s="106"/>
      <c r="H1984" s="106"/>
      <c r="I1984" s="6"/>
      <c r="J1984" s="945"/>
      <c r="K1984" s="945"/>
      <c r="L1984" s="947"/>
      <c r="N1984" s="947"/>
    </row>
    <row r="1985" spans="1:14" ht="25.5">
      <c r="A1985" s="291"/>
      <c r="B1985" s="236" t="s">
        <v>2255</v>
      </c>
      <c r="C1985" s="246"/>
      <c r="D1985" s="221"/>
      <c r="E1985" s="100"/>
      <c r="F1985" s="200"/>
      <c r="G1985" s="106"/>
      <c r="H1985" s="106"/>
      <c r="I1985" s="6"/>
      <c r="J1985" s="945"/>
      <c r="K1985" s="945"/>
      <c r="L1985" s="947"/>
      <c r="M1985" s="947"/>
      <c r="N1985" s="947"/>
    </row>
    <row r="1986" spans="1:14" ht="38.25">
      <c r="A1986" s="291"/>
      <c r="B1986" s="236" t="s">
        <v>2256</v>
      </c>
      <c r="C1986" s="246"/>
      <c r="D1986" s="221"/>
      <c r="E1986" s="100"/>
      <c r="F1986" s="200"/>
      <c r="G1986" s="981"/>
      <c r="H1986" s="981"/>
      <c r="I1986" s="9"/>
      <c r="J1986" s="18"/>
      <c r="K1986" s="947"/>
      <c r="L1986" s="947"/>
      <c r="M1986" s="947"/>
      <c r="N1986" s="947"/>
    </row>
    <row r="1987" spans="1:14" ht="25.5">
      <c r="A1987" s="291"/>
      <c r="B1987" s="236" t="s">
        <v>2257</v>
      </c>
      <c r="C1987" s="246"/>
      <c r="D1987" s="221"/>
      <c r="E1987" s="100"/>
      <c r="F1987" s="200"/>
      <c r="G1987" s="106"/>
      <c r="H1987" s="106"/>
      <c r="I1987" s="6"/>
      <c r="J1987" s="945"/>
      <c r="K1987" s="947"/>
      <c r="L1987" s="947"/>
      <c r="M1987" s="947"/>
      <c r="N1987" s="947"/>
    </row>
    <row r="1988" spans="1:14" ht="25.5">
      <c r="A1988" s="291"/>
      <c r="B1988" s="236" t="s">
        <v>2258</v>
      </c>
      <c r="C1988" s="246"/>
      <c r="D1988" s="221"/>
      <c r="E1988" s="100"/>
      <c r="F1988" s="200"/>
      <c r="G1988" s="106"/>
      <c r="H1988" s="106"/>
      <c r="I1988" s="6"/>
      <c r="J1988" s="945"/>
      <c r="K1988" s="947"/>
      <c r="L1988" s="947"/>
      <c r="M1988" s="947"/>
      <c r="N1988" s="947"/>
    </row>
    <row r="1989" spans="1:14">
      <c r="A1989" s="291"/>
      <c r="B1989" s="236" t="s">
        <v>2259</v>
      </c>
      <c r="C1989" s="246"/>
      <c r="D1989" s="221"/>
      <c r="E1989" s="100"/>
      <c r="F1989" s="200"/>
      <c r="G1989" s="106"/>
      <c r="H1989" s="106"/>
      <c r="I1989" s="6"/>
      <c r="J1989" s="945"/>
      <c r="K1989" s="947"/>
      <c r="L1989" s="947"/>
      <c r="M1989" s="945"/>
      <c r="N1989" s="947"/>
    </row>
    <row r="1990" spans="1:14">
      <c r="A1990" s="291"/>
      <c r="B1990" s="310" t="s">
        <v>2260</v>
      </c>
      <c r="C1990" s="246" t="s">
        <v>1066</v>
      </c>
      <c r="D1990" s="200">
        <v>220</v>
      </c>
      <c r="E1990" s="100"/>
      <c r="F1990" s="200">
        <f>D1990*E1990</f>
        <v>0</v>
      </c>
      <c r="G1990" s="106"/>
      <c r="H1990" s="106"/>
      <c r="I1990" s="6"/>
      <c r="J1990" s="945"/>
      <c r="K1990" s="947"/>
      <c r="L1990" s="947"/>
      <c r="M1990" s="945"/>
      <c r="N1990" s="947"/>
    </row>
    <row r="1991" spans="1:14">
      <c r="A1991" s="291"/>
      <c r="B1991" s="310" t="s">
        <v>2261</v>
      </c>
      <c r="C1991" s="246" t="s">
        <v>1294</v>
      </c>
      <c r="D1991" s="200">
        <v>450</v>
      </c>
      <c r="E1991" s="100"/>
      <c r="F1991" s="200">
        <f>D1991*E1991</f>
        <v>0</v>
      </c>
      <c r="G1991" s="106"/>
      <c r="H1991" s="106"/>
      <c r="I1991" s="6"/>
      <c r="J1991" s="945"/>
      <c r="K1991" s="947"/>
      <c r="L1991" s="947"/>
      <c r="M1991" s="945"/>
      <c r="N1991" s="947"/>
    </row>
    <row r="1992" spans="1:14">
      <c r="A1992" s="291"/>
      <c r="B1992" s="236"/>
      <c r="C1992" s="246"/>
      <c r="D1992" s="221"/>
      <c r="E1992" s="100"/>
      <c r="F1992" s="200"/>
      <c r="G1992" s="106"/>
      <c r="H1992" s="106"/>
      <c r="I1992" s="6"/>
      <c r="J1992" s="945"/>
      <c r="K1992" s="947"/>
      <c r="L1992" s="947"/>
      <c r="M1992" s="945"/>
      <c r="N1992" s="947"/>
    </row>
    <row r="1993" spans="1:14">
      <c r="A1993" s="289" t="s">
        <v>2262</v>
      </c>
      <c r="B1993" s="280" t="s">
        <v>2263</v>
      </c>
      <c r="C1993" s="290"/>
      <c r="D1993" s="283"/>
      <c r="E1993" s="99"/>
      <c r="F1993" s="943">
        <f>SUM(F1857:F1992)</f>
        <v>0</v>
      </c>
      <c r="G1993" s="106"/>
      <c r="H1993" s="106"/>
      <c r="I1993" s="6"/>
      <c r="J1993" s="945"/>
      <c r="K1993" s="947"/>
      <c r="L1993" s="947"/>
      <c r="M1993" s="945"/>
      <c r="N1993" s="947"/>
    </row>
    <row r="1994" spans="1:14">
      <c r="A1994" s="291"/>
      <c r="B1994" s="292"/>
      <c r="C1994" s="246"/>
      <c r="D1994" s="221"/>
      <c r="E1994" s="100"/>
      <c r="F1994" s="200"/>
      <c r="G1994" s="106"/>
      <c r="H1994" s="106"/>
      <c r="I1994" s="6"/>
      <c r="J1994" s="945"/>
      <c r="K1994" s="947"/>
      <c r="L1994" s="947"/>
      <c r="M1994" s="945"/>
      <c r="N1994" s="947"/>
    </row>
    <row r="1995" spans="1:14">
      <c r="A1995" s="291"/>
      <c r="B1995" s="292"/>
      <c r="C1995" s="246"/>
      <c r="D1995" s="221"/>
      <c r="E1995" s="100"/>
      <c r="F1995" s="200"/>
      <c r="G1995" s="106"/>
      <c r="H1995" s="106"/>
      <c r="I1995" s="6"/>
      <c r="J1995" s="945"/>
      <c r="K1995" s="947"/>
      <c r="L1995" s="947"/>
      <c r="M1995" s="945"/>
      <c r="N1995" s="947"/>
    </row>
    <row r="1996" spans="1:14">
      <c r="A1996" s="291"/>
      <c r="B1996" s="292"/>
      <c r="C1996" s="246"/>
      <c r="D1996" s="221"/>
      <c r="E1996" s="100"/>
      <c r="F1996" s="200"/>
      <c r="G1996" s="106"/>
      <c r="H1996" s="106"/>
      <c r="I1996" s="6"/>
      <c r="J1996" s="945"/>
      <c r="K1996" s="947"/>
      <c r="L1996" s="947"/>
      <c r="M1996" s="945"/>
      <c r="N1996" s="947"/>
    </row>
    <row r="1997" spans="1:14">
      <c r="A1997" s="222" t="s">
        <v>2264</v>
      </c>
      <c r="B1997" s="1061" t="s">
        <v>2265</v>
      </c>
      <c r="C1997" s="235"/>
      <c r="D1997" s="221"/>
      <c r="E1997" s="109"/>
      <c r="G1997" s="106"/>
      <c r="H1997" s="106"/>
      <c r="I1997" s="6"/>
      <c r="J1997" s="945"/>
      <c r="K1997" s="947"/>
      <c r="L1997" s="947"/>
      <c r="M1997" s="945"/>
      <c r="N1997" s="947"/>
    </row>
    <row r="1998" spans="1:14">
      <c r="A1998" s="226"/>
      <c r="B1998" s="292"/>
      <c r="C1998" s="238" t="s">
        <v>18</v>
      </c>
      <c r="E1998" s="109"/>
      <c r="G1998" s="106"/>
      <c r="H1998" s="106"/>
      <c r="I1998" s="6"/>
      <c r="J1998" s="945"/>
      <c r="K1998" s="947"/>
      <c r="L1998" s="947"/>
      <c r="M1998" s="945"/>
      <c r="N1998" s="947"/>
    </row>
    <row r="1999" spans="1:14" ht="127.5">
      <c r="A1999" s="236" t="s">
        <v>1058</v>
      </c>
      <c r="B1999" s="231" t="s">
        <v>2266</v>
      </c>
      <c r="E1999" s="100"/>
      <c r="F1999" s="202"/>
      <c r="G1999" s="106"/>
      <c r="H1999" s="106"/>
      <c r="I1999" s="6"/>
      <c r="J1999" s="945"/>
      <c r="K1999" s="947"/>
      <c r="L1999" s="947"/>
      <c r="M1999" s="945"/>
      <c r="N1999" s="947"/>
    </row>
    <row r="2000" spans="1:14">
      <c r="A2000" s="226"/>
      <c r="B2000" s="236" t="s">
        <v>2267</v>
      </c>
      <c r="E2000" s="105"/>
      <c r="F2000" s="202"/>
      <c r="G2000" s="106"/>
      <c r="H2000" s="106"/>
      <c r="I2000" s="6"/>
      <c r="J2000" s="945"/>
      <c r="K2000" s="947"/>
      <c r="L2000" s="947"/>
      <c r="M2000" s="945"/>
      <c r="N2000" s="947"/>
    </row>
    <row r="2001" spans="1:14">
      <c r="A2001" s="226"/>
      <c r="B2001" s="236" t="s">
        <v>2268</v>
      </c>
      <c r="C2001" s="238" t="s">
        <v>1066</v>
      </c>
      <c r="D2001" s="202">
        <v>3000</v>
      </c>
      <c r="E2001" s="105"/>
      <c r="F2001" s="202">
        <f>D2001*E2001</f>
        <v>0</v>
      </c>
      <c r="G2001" s="106"/>
      <c r="H2001" s="106"/>
      <c r="I2001" s="6"/>
      <c r="J2001" s="945"/>
      <c r="K2001" s="947"/>
      <c r="L2001" s="947"/>
      <c r="M2001" s="945"/>
      <c r="N2001" s="947"/>
    </row>
    <row r="2002" spans="1:14">
      <c r="A2002" s="226"/>
      <c r="B2002" s="292"/>
      <c r="E2002" s="105"/>
      <c r="F2002" s="202"/>
      <c r="G2002" s="106"/>
      <c r="H2002" s="106"/>
      <c r="I2002" s="6"/>
      <c r="J2002" s="945"/>
      <c r="K2002" s="947"/>
      <c r="L2002" s="947"/>
      <c r="M2002" s="945"/>
      <c r="N2002" s="947"/>
    </row>
    <row r="2003" spans="1:14" ht="102">
      <c r="A2003" s="232" t="s">
        <v>1067</v>
      </c>
      <c r="B2003" s="233" t="s">
        <v>2269</v>
      </c>
      <c r="E2003" s="105"/>
      <c r="F2003" s="202"/>
      <c r="G2003" s="106"/>
      <c r="H2003" s="106"/>
      <c r="I2003" s="6"/>
      <c r="J2003" s="945"/>
      <c r="K2003" s="947"/>
      <c r="L2003" s="947"/>
      <c r="M2003" s="945"/>
      <c r="N2003" s="947"/>
    </row>
    <row r="2004" spans="1:14" ht="25.5">
      <c r="B2004" s="233" t="s">
        <v>2270</v>
      </c>
      <c r="E2004" s="105"/>
      <c r="F2004" s="202"/>
      <c r="G2004" s="106"/>
      <c r="H2004" s="106"/>
      <c r="I2004" s="6"/>
      <c r="J2004" s="945"/>
      <c r="K2004" s="947"/>
      <c r="L2004" s="947"/>
      <c r="M2004" s="945"/>
      <c r="N2004" s="947"/>
    </row>
    <row r="2005" spans="1:14" ht="25.5">
      <c r="B2005" s="233" t="s">
        <v>2271</v>
      </c>
      <c r="E2005" s="105"/>
      <c r="F2005" s="202"/>
      <c r="G2005" s="106"/>
      <c r="H2005" s="106"/>
      <c r="I2005" s="6"/>
      <c r="J2005" s="945"/>
      <c r="K2005" s="947"/>
      <c r="L2005" s="947"/>
      <c r="M2005" s="945"/>
      <c r="N2005" s="947"/>
    </row>
    <row r="2006" spans="1:14">
      <c r="B2006" s="233" t="s">
        <v>2272</v>
      </c>
      <c r="E2006" s="105"/>
      <c r="F2006" s="202"/>
      <c r="G2006" s="106"/>
      <c r="H2006" s="106"/>
      <c r="I2006" s="6"/>
      <c r="J2006" s="945"/>
      <c r="K2006" s="947"/>
      <c r="L2006" s="947"/>
      <c r="M2006" s="945"/>
      <c r="N2006" s="947"/>
    </row>
    <row r="2007" spans="1:14">
      <c r="B2007" s="233" t="s">
        <v>2273</v>
      </c>
      <c r="C2007" s="238" t="s">
        <v>1066</v>
      </c>
      <c r="D2007" s="202">
        <v>3500</v>
      </c>
      <c r="E2007" s="105"/>
      <c r="F2007" s="202">
        <f>D2007*E2007</f>
        <v>0</v>
      </c>
      <c r="G2007" s="106"/>
      <c r="H2007" s="106"/>
      <c r="I2007" s="6"/>
      <c r="J2007" s="945"/>
      <c r="K2007" s="947"/>
      <c r="L2007" s="947"/>
      <c r="M2007" s="945"/>
      <c r="N2007" s="947"/>
    </row>
    <row r="2008" spans="1:14">
      <c r="B2008" s="233" t="s">
        <v>2274</v>
      </c>
      <c r="C2008" s="238" t="s">
        <v>1066</v>
      </c>
      <c r="D2008" s="202">
        <v>3000</v>
      </c>
      <c r="E2008" s="105"/>
      <c r="F2008" s="202">
        <f>D2008*E2008</f>
        <v>0</v>
      </c>
      <c r="G2008" s="106"/>
      <c r="H2008" s="106"/>
      <c r="I2008" s="6"/>
      <c r="J2008" s="945"/>
      <c r="K2008" s="947"/>
      <c r="L2008" s="947"/>
      <c r="M2008" s="945"/>
      <c r="N2008" s="947"/>
    </row>
    <row r="2009" spans="1:14">
      <c r="E2009" s="105"/>
      <c r="F2009" s="202"/>
      <c r="G2009" s="106"/>
      <c r="H2009" s="106"/>
      <c r="I2009" s="6"/>
      <c r="J2009" s="945"/>
      <c r="K2009" s="947"/>
      <c r="L2009" s="947"/>
      <c r="M2009" s="945"/>
      <c r="N2009" s="947"/>
    </row>
    <row r="2010" spans="1:14" ht="63.75">
      <c r="A2010" s="232" t="s">
        <v>1092</v>
      </c>
      <c r="B2010" s="233" t="s">
        <v>2275</v>
      </c>
      <c r="E2010" s="105"/>
      <c r="F2010" s="202"/>
      <c r="G2010" s="106"/>
      <c r="H2010" s="106"/>
      <c r="I2010" s="6"/>
      <c r="J2010" s="945"/>
      <c r="K2010" s="947"/>
      <c r="L2010" s="947"/>
      <c r="M2010" s="945"/>
      <c r="N2010" s="947"/>
    </row>
    <row r="2011" spans="1:14">
      <c r="C2011" s="245" t="s">
        <v>1226</v>
      </c>
      <c r="D2011" s="210">
        <v>60</v>
      </c>
      <c r="E2011" s="102"/>
      <c r="F2011" s="202">
        <f>D2011*E2011</f>
        <v>0</v>
      </c>
      <c r="G2011" s="106"/>
      <c r="H2011" s="106"/>
      <c r="I2011" s="6"/>
      <c r="J2011" s="945"/>
      <c r="K2011" s="947"/>
      <c r="L2011" s="947"/>
      <c r="M2011" s="945"/>
      <c r="N2011" s="947"/>
    </row>
    <row r="2012" spans="1:14">
      <c r="E2012" s="105"/>
      <c r="F2012" s="202"/>
      <c r="G2012" s="106"/>
      <c r="H2012" s="106"/>
      <c r="I2012" s="6"/>
      <c r="J2012" s="945"/>
      <c r="K2012" s="947"/>
      <c r="L2012" s="947"/>
      <c r="M2012" s="945"/>
      <c r="N2012" s="947"/>
    </row>
    <row r="2013" spans="1:14">
      <c r="A2013" s="222" t="s">
        <v>2264</v>
      </c>
      <c r="B2013" s="280" t="s">
        <v>2276</v>
      </c>
      <c r="C2013" s="311"/>
      <c r="D2013" s="283"/>
      <c r="E2013" s="99"/>
      <c r="F2013" s="943">
        <f>SUM(F1999:F2012)</f>
        <v>0</v>
      </c>
      <c r="G2013" s="106"/>
      <c r="H2013" s="106"/>
      <c r="I2013" s="6"/>
      <c r="J2013" s="945"/>
      <c r="K2013" s="947"/>
      <c r="L2013" s="947"/>
      <c r="M2013" s="945"/>
      <c r="N2013" s="947"/>
    </row>
    <row r="2014" spans="1:14">
      <c r="A2014" s="276"/>
      <c r="B2014" s="906"/>
      <c r="E2014" s="105"/>
      <c r="F2014" s="202"/>
      <c r="G2014" s="106"/>
      <c r="H2014" s="106"/>
      <c r="I2014" s="6"/>
      <c r="J2014" s="945"/>
      <c r="K2014" s="947"/>
      <c r="L2014" s="947"/>
      <c r="M2014" s="945"/>
      <c r="N2014" s="947"/>
    </row>
    <row r="2015" spans="1:14">
      <c r="A2015" s="276"/>
      <c r="B2015" s="906"/>
      <c r="E2015" s="105"/>
      <c r="F2015" s="202"/>
      <c r="G2015" s="106"/>
      <c r="H2015" s="106"/>
      <c r="I2015" s="6"/>
      <c r="J2015" s="945"/>
      <c r="K2015" s="947"/>
      <c r="L2015" s="947"/>
      <c r="M2015" s="945"/>
      <c r="N2015" s="947"/>
    </row>
    <row r="2016" spans="1:14">
      <c r="A2016" s="276"/>
      <c r="B2016" s="906"/>
      <c r="E2016" s="105"/>
      <c r="F2016" s="202"/>
      <c r="G2016" s="106"/>
      <c r="H2016" s="106"/>
      <c r="I2016" s="6"/>
      <c r="J2016" s="945"/>
      <c r="K2016" s="947"/>
      <c r="L2016" s="947"/>
      <c r="M2016" s="945"/>
      <c r="N2016" s="947"/>
    </row>
    <row r="2017" spans="1:14">
      <c r="A2017" s="222" t="s">
        <v>2277</v>
      </c>
      <c r="B2017" s="1061" t="s">
        <v>2278</v>
      </c>
      <c r="C2017" s="228"/>
      <c r="D2017" s="221"/>
      <c r="E2017" s="109"/>
      <c r="G2017" s="106"/>
      <c r="H2017" s="106"/>
      <c r="I2017" s="6"/>
      <c r="J2017" s="945"/>
      <c r="K2017" s="947"/>
      <c r="L2017" s="947"/>
      <c r="M2017" s="945"/>
      <c r="N2017" s="947"/>
    </row>
    <row r="2018" spans="1:14">
      <c r="A2018" s="226"/>
      <c r="B2018" s="292"/>
      <c r="C2018" s="228"/>
      <c r="D2018" s="221"/>
      <c r="E2018" s="109"/>
      <c r="G2018" s="106"/>
      <c r="H2018" s="106"/>
      <c r="I2018" s="6"/>
      <c r="J2018" s="945"/>
      <c r="K2018" s="947"/>
      <c r="L2018" s="947"/>
      <c r="M2018" s="945"/>
      <c r="N2018" s="947"/>
    </row>
    <row r="2019" spans="1:14" s="1145" customFormat="1" ht="38.25">
      <c r="A2019" s="312" t="s">
        <v>1058</v>
      </c>
      <c r="B2019" s="1126" t="s">
        <v>2279</v>
      </c>
      <c r="C2019" s="313"/>
      <c r="D2019" s="314"/>
      <c r="E2019" s="114"/>
      <c r="F2019" s="1142"/>
      <c r="G2019" s="1143"/>
      <c r="H2019" s="1144"/>
      <c r="J2019" s="1146"/>
    </row>
    <row r="2020" spans="1:14" s="1145" customFormat="1" ht="25.5">
      <c r="A2020" s="315" t="s">
        <v>2280</v>
      </c>
      <c r="B2020" s="537" t="s">
        <v>2281</v>
      </c>
      <c r="C2020" s="313"/>
      <c r="D2020" s="314"/>
      <c r="E2020" s="114"/>
      <c r="F2020" s="1142"/>
      <c r="G2020" s="1143"/>
      <c r="H2020" s="1144"/>
    </row>
    <row r="2021" spans="1:14" s="1145" customFormat="1" ht="25.5">
      <c r="A2021" s="315" t="s">
        <v>2282</v>
      </c>
      <c r="B2021" s="312" t="s">
        <v>2283</v>
      </c>
      <c r="C2021" s="313"/>
      <c r="D2021" s="314"/>
      <c r="E2021" s="114"/>
      <c r="F2021" s="1142"/>
      <c r="G2021" s="1143"/>
      <c r="H2021" s="1144"/>
    </row>
    <row r="2022" spans="1:14" s="1145" customFormat="1" ht="25.5">
      <c r="A2022" s="312"/>
      <c r="B2022" s="312" t="s">
        <v>2284</v>
      </c>
      <c r="C2022" s="313"/>
      <c r="D2022" s="314"/>
      <c r="E2022" s="114"/>
      <c r="F2022" s="1142"/>
      <c r="G2022" s="1143"/>
      <c r="H2022" s="1144"/>
    </row>
    <row r="2023" spans="1:14" s="1145" customFormat="1">
      <c r="A2023" s="312"/>
      <c r="B2023" s="312" t="s">
        <v>2285</v>
      </c>
      <c r="C2023" s="313"/>
      <c r="D2023" s="314"/>
      <c r="E2023" s="114"/>
      <c r="F2023" s="1142"/>
      <c r="G2023" s="1143"/>
      <c r="H2023" s="1144"/>
    </row>
    <row r="2024" spans="1:14" s="1145" customFormat="1" ht="25.5">
      <c r="A2024" s="312"/>
      <c r="B2024" s="312" t="s">
        <v>2286</v>
      </c>
      <c r="C2024" s="313"/>
      <c r="D2024" s="314"/>
      <c r="E2024" s="114"/>
      <c r="F2024" s="1142"/>
      <c r="G2024" s="1143"/>
      <c r="H2024" s="1144"/>
    </row>
    <row r="2025" spans="1:14" s="1145" customFormat="1" ht="25.5">
      <c r="A2025" s="315" t="s">
        <v>2287</v>
      </c>
      <c r="B2025" s="312" t="s">
        <v>2288</v>
      </c>
      <c r="C2025" s="313"/>
      <c r="D2025" s="314"/>
      <c r="E2025" s="114"/>
      <c r="F2025" s="1142"/>
      <c r="G2025" s="1143"/>
      <c r="H2025" s="1144"/>
    </row>
    <row r="2026" spans="1:14" s="1145" customFormat="1" ht="25.5">
      <c r="A2026" s="312"/>
      <c r="B2026" s="316" t="s">
        <v>2289</v>
      </c>
      <c r="C2026" s="313"/>
      <c r="D2026" s="314"/>
      <c r="E2026" s="114"/>
      <c r="F2026" s="1142"/>
      <c r="G2026" s="1143"/>
      <c r="H2026" s="1144"/>
    </row>
    <row r="2027" spans="1:14" s="1145" customFormat="1" ht="25.5">
      <c r="A2027" s="317"/>
      <c r="B2027" s="312" t="s">
        <v>2290</v>
      </c>
      <c r="C2027" s="313"/>
      <c r="D2027" s="314"/>
      <c r="E2027" s="114"/>
      <c r="F2027" s="1142"/>
      <c r="G2027" s="1143"/>
      <c r="H2027" s="1144"/>
    </row>
    <row r="2028" spans="1:14" s="1145" customFormat="1" ht="25.5">
      <c r="A2028" s="317"/>
      <c r="B2028" s="318" t="s">
        <v>2291</v>
      </c>
      <c r="C2028" s="313"/>
      <c r="D2028" s="314"/>
      <c r="E2028" s="114"/>
      <c r="F2028" s="1142"/>
      <c r="G2028" s="1143"/>
      <c r="H2028" s="1144"/>
    </row>
    <row r="2029" spans="1:14" s="1145" customFormat="1">
      <c r="A2029" s="317"/>
      <c r="B2029" s="316" t="s">
        <v>2292</v>
      </c>
      <c r="C2029" s="319" t="s">
        <v>1066</v>
      </c>
      <c r="D2029" s="296">
        <v>4800</v>
      </c>
      <c r="E2029" s="114"/>
      <c r="F2029" s="1127">
        <f>D2029*E2029</f>
        <v>0</v>
      </c>
      <c r="G2029" s="1143"/>
      <c r="H2029" s="1043"/>
    </row>
    <row r="2030" spans="1:14" s="1145" customFormat="1">
      <c r="A2030" s="317"/>
      <c r="B2030" s="316"/>
      <c r="C2030" s="319"/>
      <c r="D2030" s="296"/>
      <c r="E2030" s="114"/>
      <c r="F2030" s="1142"/>
      <c r="G2030" s="1143"/>
      <c r="H2030" s="1043"/>
    </row>
    <row r="2031" spans="1:14" s="983" customFormat="1">
      <c r="A2031" s="226"/>
      <c r="B2031" s="292"/>
      <c r="C2031" s="228"/>
      <c r="D2031" s="221"/>
      <c r="E2031" s="100"/>
      <c r="F2031" s="202"/>
      <c r="G2031" s="106"/>
      <c r="H2031" s="106"/>
      <c r="I2031" s="6"/>
      <c r="J2031" s="947"/>
      <c r="K2031" s="945"/>
      <c r="M2031" s="14"/>
    </row>
    <row r="2032" spans="1:14" s="18" customFormat="1" ht="38.25">
      <c r="A2032" s="240" t="s">
        <v>1067</v>
      </c>
      <c r="B2032" s="236" t="s">
        <v>2293</v>
      </c>
      <c r="C2032" s="228"/>
      <c r="D2032" s="221"/>
      <c r="E2032" s="100"/>
      <c r="F2032" s="202"/>
      <c r="G2032" s="106"/>
      <c r="H2032" s="106"/>
      <c r="I2032" s="12"/>
      <c r="J2032" s="947"/>
      <c r="K2032" s="14"/>
      <c r="M2032" s="14"/>
    </row>
    <row r="2033" spans="1:14" s="18" customFormat="1">
      <c r="A2033" s="240"/>
      <c r="B2033" s="236" t="s">
        <v>2294</v>
      </c>
      <c r="C2033" s="228"/>
      <c r="D2033" s="221"/>
      <c r="E2033" s="100"/>
      <c r="F2033" s="202"/>
      <c r="G2033" s="106"/>
      <c r="H2033" s="106"/>
      <c r="I2033" s="6"/>
      <c r="J2033" s="947"/>
      <c r="K2033" s="14"/>
      <c r="L2033" s="945"/>
      <c r="M2033" s="14"/>
      <c r="N2033" s="945"/>
    </row>
    <row r="2034" spans="1:14" ht="25.5">
      <c r="A2034" s="240"/>
      <c r="B2034" s="236" t="s">
        <v>2295</v>
      </c>
      <c r="C2034" s="228"/>
      <c r="D2034" s="221"/>
      <c r="E2034" s="100"/>
      <c r="F2034" s="202"/>
      <c r="G2034" s="106"/>
      <c r="H2034" s="106"/>
      <c r="I2034" s="6"/>
      <c r="J2034" s="947"/>
      <c r="K2034" s="945"/>
      <c r="L2034" s="947"/>
      <c r="M2034" s="18"/>
      <c r="N2034" s="947"/>
    </row>
    <row r="2035" spans="1:14" ht="38.25">
      <c r="A2035" s="240"/>
      <c r="B2035" s="236" t="s">
        <v>2296</v>
      </c>
      <c r="C2035" s="233"/>
      <c r="D2035" s="914"/>
      <c r="E2035" s="100"/>
      <c r="F2035" s="202"/>
      <c r="G2035" s="106"/>
      <c r="H2035" s="106"/>
      <c r="I2035" s="6"/>
      <c r="J2035" s="947"/>
      <c r="K2035" s="945"/>
      <c r="L2035" s="947"/>
      <c r="M2035" s="18"/>
      <c r="N2035" s="947"/>
    </row>
    <row r="2036" spans="1:14" ht="25.5">
      <c r="A2036" s="240"/>
      <c r="B2036" s="236" t="s">
        <v>2290</v>
      </c>
      <c r="C2036" s="320"/>
      <c r="D2036" s="221"/>
      <c r="E2036" s="100"/>
      <c r="F2036" s="202"/>
      <c r="G2036" s="106"/>
      <c r="H2036" s="106"/>
      <c r="I2036" s="6"/>
      <c r="J2036" s="947"/>
      <c r="K2036" s="945"/>
      <c r="L2036" s="947"/>
      <c r="M2036" s="18"/>
      <c r="N2036" s="947"/>
    </row>
    <row r="2037" spans="1:14" ht="25.5">
      <c r="A2037" s="240"/>
      <c r="B2037" s="236" t="s">
        <v>2297</v>
      </c>
      <c r="C2037" s="228"/>
      <c r="D2037" s="221"/>
      <c r="E2037" s="951"/>
      <c r="F2037" s="202"/>
      <c r="G2037" s="106"/>
      <c r="H2037" s="106"/>
      <c r="I2037" s="6"/>
      <c r="J2037" s="947"/>
      <c r="K2037" s="945"/>
      <c r="L2037" s="947"/>
      <c r="M2037" s="18"/>
      <c r="N2037" s="947"/>
    </row>
    <row r="2038" spans="1:14">
      <c r="A2038" s="240"/>
      <c r="B2038" s="236" t="s">
        <v>2298</v>
      </c>
      <c r="C2038" s="228" t="s">
        <v>1066</v>
      </c>
      <c r="D2038" s="202">
        <v>690</v>
      </c>
      <c r="E2038" s="951"/>
      <c r="F2038" s="1127">
        <f>D2038*E2038</f>
        <v>0</v>
      </c>
      <c r="G2038" s="106"/>
      <c r="H2038" s="106"/>
      <c r="I2038" s="6"/>
      <c r="J2038" s="947"/>
      <c r="K2038" s="945"/>
      <c r="L2038" s="947"/>
      <c r="M2038" s="18"/>
      <c r="N2038" s="947"/>
    </row>
    <row r="2039" spans="1:14">
      <c r="A2039" s="240"/>
      <c r="B2039" s="236"/>
      <c r="C2039" s="228"/>
      <c r="D2039" s="221"/>
      <c r="E2039" s="951"/>
      <c r="F2039" s="202"/>
      <c r="G2039" s="106"/>
      <c r="H2039" s="106"/>
      <c r="I2039" s="6"/>
      <c r="J2039" s="947"/>
      <c r="K2039" s="945"/>
      <c r="L2039" s="947"/>
      <c r="M2039" s="18"/>
      <c r="N2039" s="947"/>
    </row>
    <row r="2040" spans="1:14" ht="51">
      <c r="A2040" s="240" t="s">
        <v>1092</v>
      </c>
      <c r="B2040" s="236" t="s">
        <v>2299</v>
      </c>
      <c r="C2040" s="228" t="s">
        <v>1066</v>
      </c>
      <c r="D2040" s="200">
        <v>330</v>
      </c>
      <c r="E2040" s="100"/>
      <c r="F2040" s="1042">
        <f>D2040*E2040</f>
        <v>0</v>
      </c>
      <c r="G2040" s="106"/>
      <c r="H2040" s="106"/>
      <c r="I2040" s="6"/>
      <c r="J2040" s="947"/>
      <c r="K2040" s="945"/>
      <c r="L2040" s="947"/>
      <c r="M2040" s="18"/>
      <c r="N2040" s="947"/>
    </row>
    <row r="2041" spans="1:14">
      <c r="A2041" s="240"/>
      <c r="B2041" s="236"/>
      <c r="C2041" s="228"/>
      <c r="D2041" s="221"/>
      <c r="E2041" s="100"/>
      <c r="F2041" s="202"/>
      <c r="G2041" s="106"/>
      <c r="H2041" s="106"/>
      <c r="I2041" s="6"/>
      <c r="J2041" s="947"/>
      <c r="K2041" s="945"/>
      <c r="L2041" s="947"/>
      <c r="M2041" s="18"/>
      <c r="N2041" s="947"/>
    </row>
    <row r="2042" spans="1:14">
      <c r="A2042" s="222" t="s">
        <v>2277</v>
      </c>
      <c r="B2042" s="280" t="s">
        <v>2300</v>
      </c>
      <c r="C2042" s="224"/>
      <c r="D2042" s="283"/>
      <c r="E2042" s="99"/>
      <c r="F2042" s="943">
        <f>SUM(F2017:F2041)</f>
        <v>0</v>
      </c>
      <c r="G2042" s="106"/>
      <c r="H2042" s="106"/>
      <c r="I2042" s="6"/>
      <c r="J2042" s="947"/>
      <c r="K2042" s="945"/>
      <c r="L2042" s="947"/>
      <c r="M2042" s="18"/>
      <c r="N2042" s="947"/>
    </row>
    <row r="2043" spans="1:14">
      <c r="A2043" s="226"/>
      <c r="B2043" s="292"/>
      <c r="C2043" s="228"/>
      <c r="D2043" s="221"/>
      <c r="E2043" s="100"/>
      <c r="F2043" s="202"/>
      <c r="G2043" s="106"/>
      <c r="H2043" s="106"/>
      <c r="I2043" s="6"/>
      <c r="J2043" s="947"/>
      <c r="K2043" s="945"/>
      <c r="L2043" s="947"/>
      <c r="M2043" s="18"/>
      <c r="N2043" s="947"/>
    </row>
    <row r="2044" spans="1:14">
      <c r="A2044" s="226"/>
      <c r="B2044" s="292"/>
      <c r="C2044" s="228"/>
      <c r="D2044" s="221"/>
      <c r="E2044" s="100"/>
      <c r="F2044" s="202"/>
      <c r="G2044" s="106"/>
      <c r="H2044" s="106"/>
      <c r="I2044" s="6"/>
      <c r="J2044" s="947"/>
      <c r="K2044" s="945"/>
      <c r="L2044" s="947"/>
      <c r="M2044" s="18"/>
      <c r="N2044" s="947"/>
    </row>
    <row r="2045" spans="1:14">
      <c r="A2045" s="226"/>
      <c r="B2045" s="292"/>
      <c r="C2045" s="228"/>
      <c r="D2045" s="221"/>
      <c r="E2045" s="100"/>
      <c r="F2045" s="202"/>
      <c r="G2045" s="106"/>
      <c r="H2045" s="106"/>
      <c r="I2045" s="6"/>
      <c r="J2045" s="947"/>
      <c r="K2045" s="945"/>
      <c r="L2045" s="947"/>
      <c r="M2045" s="18"/>
      <c r="N2045" s="947"/>
    </row>
    <row r="2046" spans="1:14">
      <c r="A2046" s="222" t="s">
        <v>2301</v>
      </c>
      <c r="B2046" s="1061" t="s">
        <v>2302</v>
      </c>
      <c r="C2046" s="228"/>
      <c r="D2046" s="221"/>
      <c r="E2046" s="109"/>
      <c r="G2046" s="106"/>
      <c r="H2046" s="106"/>
      <c r="I2046" s="6"/>
      <c r="J2046" s="947"/>
      <c r="K2046" s="945"/>
      <c r="L2046" s="947"/>
      <c r="M2046" s="18"/>
      <c r="N2046" s="947"/>
    </row>
    <row r="2047" spans="1:14">
      <c r="A2047" s="226"/>
      <c r="B2047" s="292"/>
      <c r="C2047" s="228"/>
      <c r="D2047" s="221"/>
      <c r="E2047" s="109"/>
      <c r="G2047" s="106"/>
      <c r="H2047" s="106"/>
      <c r="I2047" s="6"/>
      <c r="J2047" s="947"/>
      <c r="K2047" s="945"/>
      <c r="L2047" s="947"/>
      <c r="M2047" s="18"/>
      <c r="N2047" s="947"/>
    </row>
    <row r="2048" spans="1:14" ht="51">
      <c r="A2048" s="240" t="s">
        <v>1058</v>
      </c>
      <c r="B2048" s="236" t="s">
        <v>2303</v>
      </c>
      <c r="C2048" s="228"/>
      <c r="D2048" s="221"/>
      <c r="E2048" s="100"/>
      <c r="F2048" s="202"/>
      <c r="G2048" s="106"/>
      <c r="H2048" s="106"/>
      <c r="I2048" s="6"/>
      <c r="J2048" s="947"/>
      <c r="K2048" s="945"/>
      <c r="L2048" s="947"/>
      <c r="M2048" s="18"/>
      <c r="N2048" s="947"/>
    </row>
    <row r="2049" spans="1:14" ht="38.25">
      <c r="A2049" s="226"/>
      <c r="B2049" s="236" t="s">
        <v>2304</v>
      </c>
      <c r="C2049" s="228"/>
      <c r="D2049" s="221"/>
      <c r="E2049" s="100"/>
      <c r="F2049" s="202"/>
      <c r="G2049" s="106"/>
      <c r="H2049" s="106"/>
      <c r="I2049" s="6"/>
      <c r="J2049" s="947"/>
      <c r="K2049" s="945"/>
      <c r="L2049" s="947"/>
      <c r="M2049" s="18"/>
      <c r="N2049" s="947"/>
    </row>
    <row r="2050" spans="1:14">
      <c r="A2050" s="226"/>
      <c r="B2050" s="236" t="s">
        <v>2305</v>
      </c>
      <c r="C2050" s="228"/>
      <c r="D2050" s="221"/>
      <c r="E2050" s="100"/>
      <c r="F2050" s="202"/>
      <c r="G2050" s="106"/>
      <c r="H2050" s="106"/>
      <c r="I2050" s="6"/>
      <c r="J2050" s="947"/>
      <c r="K2050" s="945"/>
      <c r="L2050" s="947"/>
      <c r="M2050" s="18"/>
      <c r="N2050" s="947"/>
    </row>
    <row r="2051" spans="1:14" ht="38.25">
      <c r="A2051" s="226"/>
      <c r="B2051" s="236" t="s">
        <v>2306</v>
      </c>
      <c r="C2051" s="228"/>
      <c r="D2051" s="221"/>
      <c r="E2051" s="100"/>
      <c r="F2051" s="202"/>
      <c r="G2051" s="106"/>
      <c r="H2051" s="106"/>
      <c r="I2051" s="6"/>
      <c r="J2051" s="947"/>
      <c r="K2051" s="945"/>
      <c r="L2051" s="947"/>
      <c r="M2051" s="18"/>
      <c r="N2051" s="947"/>
    </row>
    <row r="2052" spans="1:14">
      <c r="A2052" s="226"/>
      <c r="B2052" s="236" t="s">
        <v>2307</v>
      </c>
      <c r="C2052" s="228"/>
      <c r="D2052" s="221"/>
      <c r="E2052" s="100"/>
      <c r="F2052" s="202"/>
      <c r="G2052" s="106"/>
      <c r="H2052" s="106"/>
      <c r="I2052" s="6"/>
      <c r="J2052" s="947"/>
      <c r="K2052" s="945"/>
      <c r="L2052" s="947"/>
      <c r="M2052" s="18"/>
      <c r="N2052" s="947"/>
    </row>
    <row r="2053" spans="1:14" ht="25.5">
      <c r="A2053" s="226"/>
      <c r="B2053" s="236" t="s">
        <v>2308</v>
      </c>
      <c r="C2053" s="228"/>
      <c r="D2053" s="221"/>
      <c r="E2053" s="100"/>
      <c r="F2053" s="202"/>
      <c r="G2053" s="106"/>
      <c r="H2053" s="106"/>
      <c r="I2053" s="6"/>
      <c r="J2053" s="947"/>
      <c r="K2053" s="945"/>
      <c r="L2053" s="947"/>
      <c r="M2053" s="18"/>
      <c r="N2053" s="947"/>
    </row>
    <row r="2054" spans="1:14">
      <c r="A2054" s="226"/>
      <c r="B2054" s="236" t="s">
        <v>2309</v>
      </c>
      <c r="C2054" s="228" t="s">
        <v>1294</v>
      </c>
      <c r="D2054" s="200">
        <v>140</v>
      </c>
      <c r="E2054" s="100"/>
      <c r="F2054" s="202">
        <f>D2054*E2054</f>
        <v>0</v>
      </c>
      <c r="G2054" s="106"/>
      <c r="H2054" s="106"/>
      <c r="I2054" s="6"/>
      <c r="J2054" s="947"/>
      <c r="K2054" s="945"/>
      <c r="L2054" s="947"/>
      <c r="M2054" s="18"/>
      <c r="N2054" s="947"/>
    </row>
    <row r="2055" spans="1:14">
      <c r="A2055" s="226"/>
      <c r="B2055" s="236"/>
      <c r="C2055" s="228"/>
      <c r="D2055" s="221"/>
      <c r="E2055" s="100"/>
      <c r="F2055" s="202"/>
      <c r="G2055" s="106"/>
      <c r="H2055" s="106"/>
      <c r="I2055" s="6"/>
      <c r="J2055" s="947"/>
      <c r="K2055" s="945"/>
      <c r="L2055" s="947"/>
      <c r="M2055" s="18"/>
      <c r="N2055" s="947"/>
    </row>
    <row r="2056" spans="1:14" ht="25.5">
      <c r="A2056" s="240">
        <v>2</v>
      </c>
      <c r="B2056" s="240" t="s">
        <v>2310</v>
      </c>
      <c r="C2056" s="321"/>
      <c r="D2056" s="307"/>
      <c r="E2056" s="100"/>
      <c r="F2056" s="960"/>
      <c r="G2056" s="106"/>
      <c r="H2056" s="1147"/>
      <c r="I2056" s="18"/>
      <c r="J2056" s="18"/>
    </row>
    <row r="2057" spans="1:14" ht="25.5">
      <c r="A2057" s="240"/>
      <c r="B2057" s="236" t="s">
        <v>2311</v>
      </c>
      <c r="C2057" s="321"/>
      <c r="D2057" s="307"/>
      <c r="E2057" s="100"/>
      <c r="F2057" s="960"/>
      <c r="G2057" s="106"/>
      <c r="H2057" s="1147"/>
      <c r="I2057" s="18"/>
      <c r="J2057" s="18"/>
    </row>
    <row r="2058" spans="1:14" ht="25.5">
      <c r="A2058" s="240"/>
      <c r="B2058" s="236" t="s">
        <v>2312</v>
      </c>
      <c r="C2058" s="321"/>
      <c r="D2058" s="307"/>
      <c r="E2058" s="100"/>
      <c r="F2058" s="960"/>
      <c r="G2058" s="106"/>
      <c r="H2058" s="1147"/>
      <c r="I2058" s="18"/>
      <c r="J2058" s="18"/>
    </row>
    <row r="2059" spans="1:14" ht="89.25">
      <c r="A2059" s="322"/>
      <c r="B2059" s="236" t="s">
        <v>2313</v>
      </c>
      <c r="C2059" s="321"/>
      <c r="D2059" s="307"/>
      <c r="E2059" s="100"/>
      <c r="F2059" s="960"/>
      <c r="G2059" s="106"/>
      <c r="H2059" s="1147"/>
      <c r="I2059" s="18"/>
      <c r="J2059" s="18"/>
    </row>
    <row r="2060" spans="1:14" ht="51">
      <c r="A2060" s="322"/>
      <c r="B2060" s="236" t="s">
        <v>2314</v>
      </c>
      <c r="C2060" s="321"/>
      <c r="D2060" s="307"/>
      <c r="E2060" s="100"/>
      <c r="F2060" s="960"/>
      <c r="G2060" s="106"/>
      <c r="H2060" s="1147"/>
      <c r="I2060" s="18"/>
      <c r="J2060" s="18"/>
    </row>
    <row r="2061" spans="1:14" ht="25.5">
      <c r="A2061" s="322"/>
      <c r="B2061" s="240" t="s">
        <v>2315</v>
      </c>
      <c r="C2061" s="321"/>
      <c r="D2061" s="307"/>
      <c r="E2061" s="100"/>
      <c r="F2061" s="960"/>
      <c r="G2061" s="106"/>
      <c r="H2061" s="1147"/>
      <c r="I2061" s="18"/>
      <c r="J2061" s="18"/>
    </row>
    <row r="2062" spans="1:14" ht="25.5">
      <c r="A2062" s="322"/>
      <c r="B2062" s="240" t="s">
        <v>2316</v>
      </c>
      <c r="C2062" s="321"/>
      <c r="D2062" s="307"/>
      <c r="E2062" s="100"/>
      <c r="F2062" s="960"/>
      <c r="G2062" s="106"/>
      <c r="H2062" s="1147"/>
      <c r="I2062" s="18"/>
      <c r="J2062" s="18"/>
    </row>
    <row r="2063" spans="1:14" ht="38.25">
      <c r="A2063" s="240"/>
      <c r="B2063" s="236" t="s">
        <v>2317</v>
      </c>
      <c r="C2063" s="321"/>
      <c r="D2063" s="307"/>
      <c r="E2063" s="100"/>
      <c r="F2063" s="960"/>
      <c r="G2063" s="106"/>
      <c r="H2063" s="1147"/>
      <c r="I2063" s="18"/>
      <c r="J2063" s="18"/>
    </row>
    <row r="2064" spans="1:14">
      <c r="A2064" s="240"/>
      <c r="B2064" s="240" t="s">
        <v>2318</v>
      </c>
      <c r="C2064" s="321"/>
      <c r="D2064" s="307"/>
      <c r="E2064" s="100"/>
      <c r="F2064" s="960"/>
      <c r="G2064" s="106"/>
      <c r="H2064" s="1147"/>
      <c r="I2064" s="18"/>
      <c r="J2064" s="18"/>
    </row>
    <row r="2065" spans="1:14">
      <c r="A2065" s="240"/>
      <c r="B2065" s="240" t="s">
        <v>2319</v>
      </c>
      <c r="C2065" s="321"/>
      <c r="D2065" s="307"/>
      <c r="E2065" s="100"/>
      <c r="F2065" s="960"/>
      <c r="G2065" s="106"/>
      <c r="H2065" s="1147"/>
      <c r="I2065" s="18"/>
      <c r="J2065" s="18"/>
    </row>
    <row r="2066" spans="1:14">
      <c r="A2066" s="322" t="s">
        <v>2320</v>
      </c>
      <c r="B2066" s="236" t="s">
        <v>2321</v>
      </c>
      <c r="C2066" s="228" t="s">
        <v>7</v>
      </c>
      <c r="D2066" s="200">
        <v>10</v>
      </c>
      <c r="E2066" s="100"/>
      <c r="F2066" s="960">
        <f t="shared" ref="F2066:F2071" si="0">D2066*E2066</f>
        <v>0</v>
      </c>
      <c r="G2066" s="106"/>
      <c r="H2066" s="105">
        <f>D2066*E2066</f>
        <v>0</v>
      </c>
      <c r="I2066" s="18"/>
      <c r="J2066" s="18"/>
    </row>
    <row r="2067" spans="1:14">
      <c r="A2067" s="322" t="s">
        <v>2320</v>
      </c>
      <c r="B2067" s="236" t="s">
        <v>2322</v>
      </c>
      <c r="C2067" s="228" t="s">
        <v>7</v>
      </c>
      <c r="D2067" s="200">
        <v>4</v>
      </c>
      <c r="E2067" s="100"/>
      <c r="F2067" s="960">
        <f t="shared" si="0"/>
        <v>0</v>
      </c>
      <c r="G2067" s="106"/>
      <c r="H2067" s="105"/>
      <c r="I2067" s="18"/>
      <c r="J2067" s="18"/>
    </row>
    <row r="2068" spans="1:14">
      <c r="A2068" s="322" t="s">
        <v>2320</v>
      </c>
      <c r="B2068" s="236" t="s">
        <v>2323</v>
      </c>
      <c r="C2068" s="228" t="s">
        <v>7</v>
      </c>
      <c r="D2068" s="200">
        <v>2</v>
      </c>
      <c r="E2068" s="100"/>
      <c r="F2068" s="960">
        <f t="shared" si="0"/>
        <v>0</v>
      </c>
      <c r="G2068" s="106"/>
      <c r="H2068" s="105"/>
      <c r="I2068" s="18"/>
      <c r="J2068" s="18"/>
    </row>
    <row r="2069" spans="1:14">
      <c r="A2069" s="322" t="s">
        <v>2320</v>
      </c>
      <c r="B2069" s="236" t="s">
        <v>2324</v>
      </c>
      <c r="C2069" s="228" t="s">
        <v>7</v>
      </c>
      <c r="D2069" s="200">
        <v>16</v>
      </c>
      <c r="E2069" s="100"/>
      <c r="F2069" s="960">
        <f t="shared" si="0"/>
        <v>0</v>
      </c>
      <c r="G2069" s="106"/>
      <c r="H2069" s="105"/>
      <c r="I2069" s="18"/>
      <c r="J2069" s="18"/>
    </row>
    <row r="2070" spans="1:14">
      <c r="A2070" s="322" t="s">
        <v>2320</v>
      </c>
      <c r="B2070" s="236" t="s">
        <v>2325</v>
      </c>
      <c r="C2070" s="228" t="s">
        <v>7</v>
      </c>
      <c r="D2070" s="200">
        <v>2</v>
      </c>
      <c r="E2070" s="100"/>
      <c r="F2070" s="960">
        <f t="shared" si="0"/>
        <v>0</v>
      </c>
      <c r="G2070" s="106"/>
      <c r="H2070" s="105"/>
      <c r="I2070" s="18"/>
      <c r="J2070" s="18"/>
    </row>
    <row r="2071" spans="1:14">
      <c r="A2071" s="322" t="s">
        <v>2320</v>
      </c>
      <c r="B2071" s="236" t="s">
        <v>2326</v>
      </c>
      <c r="C2071" s="228" t="s">
        <v>7</v>
      </c>
      <c r="D2071" s="200">
        <v>1</v>
      </c>
      <c r="E2071" s="100"/>
      <c r="F2071" s="960">
        <f t="shared" si="0"/>
        <v>0</v>
      </c>
      <c r="G2071" s="106"/>
      <c r="H2071" s="105">
        <f>D2071*E2071</f>
        <v>0</v>
      </c>
      <c r="I2071" s="18"/>
      <c r="J2071" s="18"/>
    </row>
    <row r="2072" spans="1:14">
      <c r="A2072" s="240"/>
      <c r="B2072" s="227"/>
      <c r="C2072" s="321"/>
      <c r="D2072" s="307"/>
      <c r="E2072" s="100"/>
      <c r="F2072" s="960"/>
      <c r="G2072" s="106"/>
      <c r="H2072" s="1147"/>
      <c r="I2072" s="18"/>
      <c r="J2072" s="18"/>
    </row>
    <row r="2073" spans="1:14">
      <c r="A2073" s="240"/>
      <c r="B2073" s="1110" t="s">
        <v>2094</v>
      </c>
      <c r="C2073" s="321"/>
      <c r="D2073" s="307"/>
      <c r="E2073" s="100"/>
      <c r="F2073" s="960"/>
      <c r="G2073" s="106"/>
      <c r="H2073" s="1147"/>
      <c r="I2073" s="18"/>
      <c r="J2073" s="18"/>
    </row>
    <row r="2074" spans="1:14">
      <c r="A2074" s="226"/>
      <c r="B2074" s="236"/>
      <c r="C2074" s="228"/>
      <c r="D2074" s="221"/>
      <c r="E2074" s="100"/>
      <c r="F2074" s="202"/>
      <c r="G2074" s="106"/>
      <c r="H2074" s="106"/>
      <c r="I2074" s="6"/>
      <c r="J2074" s="947"/>
      <c r="K2074" s="945"/>
      <c r="L2074" s="947"/>
      <c r="M2074" s="18"/>
      <c r="N2074" s="947"/>
    </row>
    <row r="2075" spans="1:14" ht="25.5">
      <c r="A2075" s="240">
        <v>3</v>
      </c>
      <c r="B2075" s="323" t="s">
        <v>2327</v>
      </c>
      <c r="C2075" s="228"/>
      <c r="D2075" s="221"/>
      <c r="E2075" s="100"/>
      <c r="F2075" s="202"/>
      <c r="G2075" s="106"/>
      <c r="H2075" s="106"/>
      <c r="I2075" s="6"/>
      <c r="J2075" s="947"/>
      <c r="K2075" s="945"/>
      <c r="L2075" s="947"/>
      <c r="M2075" s="18"/>
      <c r="N2075" s="947"/>
    </row>
    <row r="2076" spans="1:14" ht="25.5">
      <c r="A2076" s="980"/>
      <c r="B2076" s="323" t="s">
        <v>2328</v>
      </c>
      <c r="E2076" s="100"/>
      <c r="F2076" s="202"/>
      <c r="G2076" s="106"/>
      <c r="H2076" s="106"/>
      <c r="I2076" s="6"/>
      <c r="J2076" s="947"/>
      <c r="K2076" s="945"/>
      <c r="L2076" s="947"/>
      <c r="M2076" s="18"/>
      <c r="N2076" s="947"/>
    </row>
    <row r="2077" spans="1:14">
      <c r="A2077" s="240"/>
      <c r="B2077" s="323" t="s">
        <v>2329</v>
      </c>
      <c r="C2077" s="228"/>
      <c r="D2077" s="221"/>
      <c r="E2077" s="100"/>
      <c r="F2077" s="202"/>
      <c r="G2077" s="106"/>
      <c r="H2077" s="106"/>
      <c r="I2077" s="6"/>
      <c r="J2077" s="947"/>
      <c r="K2077" s="945"/>
      <c r="L2077" s="947"/>
      <c r="M2077" s="18"/>
      <c r="N2077" s="947"/>
    </row>
    <row r="2078" spans="1:14" ht="25.5">
      <c r="B2078" s="323" t="s">
        <v>2330</v>
      </c>
      <c r="C2078" s="233"/>
      <c r="D2078" s="324"/>
      <c r="E2078" s="100"/>
      <c r="F2078" s="202"/>
      <c r="G2078" s="106"/>
      <c r="H2078" s="106"/>
      <c r="I2078" s="6"/>
      <c r="J2078" s="947"/>
      <c r="K2078" s="945"/>
      <c r="L2078" s="947"/>
      <c r="M2078" s="18"/>
      <c r="N2078" s="947"/>
    </row>
    <row r="2079" spans="1:14">
      <c r="B2079" s="323" t="s">
        <v>2331</v>
      </c>
      <c r="C2079" s="228" t="s">
        <v>7</v>
      </c>
      <c r="D2079" s="200">
        <v>2</v>
      </c>
      <c r="E2079" s="100"/>
      <c r="F2079" s="202">
        <f>D2079*E2079</f>
        <v>0</v>
      </c>
      <c r="G2079" s="106"/>
      <c r="H2079" s="106"/>
      <c r="I2079" s="6"/>
      <c r="J2079" s="947"/>
      <c r="K2079" s="945"/>
      <c r="L2079" s="947"/>
      <c r="M2079" s="18"/>
      <c r="N2079" s="947"/>
    </row>
    <row r="2080" spans="1:14">
      <c r="A2080" s="240"/>
      <c r="B2080" s="323"/>
      <c r="C2080" s="228"/>
      <c r="D2080" s="221"/>
      <c r="E2080" s="102"/>
      <c r="F2080" s="202"/>
      <c r="G2080" s="106"/>
      <c r="H2080" s="106"/>
      <c r="I2080" s="6"/>
      <c r="J2080" s="947"/>
      <c r="K2080" s="945"/>
      <c r="L2080" s="947"/>
      <c r="M2080" s="18"/>
      <c r="N2080" s="947"/>
    </row>
    <row r="2081" spans="1:14" ht="25.5">
      <c r="A2081" s="240">
        <v>4</v>
      </c>
      <c r="B2081" s="323" t="s">
        <v>2332</v>
      </c>
      <c r="C2081" s="228"/>
      <c r="D2081" s="221"/>
      <c r="E2081" s="102"/>
      <c r="F2081" s="202"/>
      <c r="G2081" s="106"/>
      <c r="H2081" s="106"/>
      <c r="I2081" s="6"/>
      <c r="J2081" s="947"/>
      <c r="K2081" s="945"/>
      <c r="L2081" s="947"/>
      <c r="M2081" s="18"/>
      <c r="N2081" s="947"/>
    </row>
    <row r="2082" spans="1:14" ht="25.5">
      <c r="A2082" s="240"/>
      <c r="B2082" s="323" t="s">
        <v>2333</v>
      </c>
      <c r="C2082" s="228"/>
      <c r="D2082" s="221"/>
      <c r="E2082" s="100"/>
      <c r="F2082" s="202"/>
      <c r="G2082" s="106"/>
      <c r="H2082" s="106"/>
      <c r="I2082" s="6"/>
      <c r="J2082" s="947"/>
      <c r="K2082" s="945"/>
      <c r="L2082" s="947"/>
      <c r="M2082" s="18"/>
      <c r="N2082" s="947"/>
    </row>
    <row r="2083" spans="1:14">
      <c r="A2083" s="240"/>
      <c r="B2083" s="323" t="s">
        <v>2329</v>
      </c>
      <c r="C2083" s="228"/>
      <c r="D2083" s="221"/>
      <c r="E2083" s="100"/>
      <c r="F2083" s="202"/>
      <c r="G2083" s="106"/>
      <c r="H2083" s="106"/>
      <c r="I2083" s="6"/>
      <c r="J2083" s="947"/>
      <c r="K2083" s="945"/>
      <c r="L2083" s="947"/>
      <c r="M2083" s="18"/>
      <c r="N2083" s="947"/>
    </row>
    <row r="2084" spans="1:14" ht="25.5">
      <c r="A2084" s="240"/>
      <c r="B2084" s="323" t="s">
        <v>2334</v>
      </c>
      <c r="C2084" s="228"/>
      <c r="D2084" s="221"/>
      <c r="E2084" s="100"/>
      <c r="F2084" s="202"/>
      <c r="G2084" s="106"/>
      <c r="H2084" s="106"/>
      <c r="I2084" s="6"/>
      <c r="J2084" s="947"/>
      <c r="K2084" s="945"/>
      <c r="L2084" s="947"/>
      <c r="M2084" s="18"/>
      <c r="N2084" s="947"/>
    </row>
    <row r="2085" spans="1:14">
      <c r="A2085" s="240"/>
      <c r="B2085" s="323" t="s">
        <v>2331</v>
      </c>
      <c r="C2085" s="228" t="s">
        <v>7</v>
      </c>
      <c r="D2085" s="200">
        <v>2</v>
      </c>
      <c r="E2085" s="100"/>
      <c r="F2085" s="202">
        <f>D2085*E2085</f>
        <v>0</v>
      </c>
      <c r="G2085" s="106"/>
      <c r="H2085" s="106"/>
      <c r="I2085" s="6"/>
      <c r="J2085" s="947"/>
      <c r="K2085" s="945"/>
      <c r="L2085" s="947"/>
      <c r="M2085" s="18"/>
      <c r="N2085" s="947"/>
    </row>
    <row r="2086" spans="1:14">
      <c r="A2086" s="240"/>
      <c r="B2086" s="236"/>
      <c r="C2086" s="228"/>
      <c r="D2086" s="221"/>
      <c r="E2086" s="100"/>
      <c r="F2086" s="202"/>
      <c r="G2086" s="106"/>
      <c r="H2086" s="106"/>
      <c r="I2086" s="6"/>
      <c r="J2086" s="947"/>
      <c r="K2086" s="945"/>
      <c r="L2086" s="947"/>
      <c r="M2086" s="18"/>
      <c r="N2086" s="947"/>
    </row>
    <row r="2087" spans="1:14" ht="25.5">
      <c r="A2087" s="240">
        <v>5</v>
      </c>
      <c r="B2087" s="233" t="s">
        <v>2335</v>
      </c>
      <c r="C2087" s="228" t="s">
        <v>7</v>
      </c>
      <c r="D2087" s="200">
        <v>24</v>
      </c>
      <c r="E2087" s="100"/>
      <c r="F2087" s="202">
        <f>D2087*E2087</f>
        <v>0</v>
      </c>
      <c r="G2087" s="106"/>
      <c r="H2087" s="106"/>
      <c r="I2087" s="6"/>
      <c r="J2087" s="947"/>
      <c r="K2087" s="945"/>
      <c r="L2087" s="947"/>
      <c r="M2087" s="18"/>
      <c r="N2087" s="947"/>
    </row>
    <row r="2088" spans="1:14">
      <c r="A2088" s="240"/>
      <c r="B2088" s="980"/>
      <c r="C2088" s="228"/>
      <c r="D2088" s="221"/>
      <c r="E2088" s="100"/>
      <c r="F2088" s="202"/>
      <c r="G2088" s="106"/>
      <c r="H2088" s="106"/>
      <c r="I2088" s="6"/>
      <c r="J2088" s="947"/>
      <c r="K2088" s="945"/>
      <c r="L2088" s="947"/>
      <c r="M2088" s="18"/>
      <c r="N2088" s="947"/>
    </row>
    <row r="2089" spans="1:14" ht="25.5">
      <c r="A2089" s="240">
        <v>6</v>
      </c>
      <c r="B2089" s="233" t="s">
        <v>2336</v>
      </c>
      <c r="C2089" s="228" t="s">
        <v>7</v>
      </c>
      <c r="D2089" s="200">
        <v>7</v>
      </c>
      <c r="E2089" s="100"/>
      <c r="F2089" s="202">
        <f>D2089*E2089</f>
        <v>0</v>
      </c>
      <c r="G2089" s="106"/>
      <c r="H2089" s="106"/>
      <c r="I2089" s="6"/>
      <c r="J2089" s="947"/>
      <c r="K2089" s="945"/>
      <c r="L2089" s="947"/>
      <c r="M2089" s="18"/>
      <c r="N2089" s="947"/>
    </row>
    <row r="2090" spans="1:14">
      <c r="A2090" s="240"/>
      <c r="B2090" s="980"/>
      <c r="C2090" s="228"/>
      <c r="D2090" s="200"/>
      <c r="E2090" s="100"/>
      <c r="F2090" s="202"/>
      <c r="G2090" s="106"/>
      <c r="H2090" s="106"/>
      <c r="I2090" s="6"/>
      <c r="J2090" s="947"/>
      <c r="K2090" s="945"/>
      <c r="L2090" s="947"/>
      <c r="M2090" s="18"/>
      <c r="N2090" s="947"/>
    </row>
    <row r="2091" spans="1:14" ht="41.25">
      <c r="A2091" s="240">
        <v>7</v>
      </c>
      <c r="B2091" s="233" t="s">
        <v>2337</v>
      </c>
      <c r="C2091" s="228" t="s">
        <v>7</v>
      </c>
      <c r="D2091" s="200">
        <v>1</v>
      </c>
      <c r="E2091" s="100"/>
      <c r="F2091" s="202">
        <f>D2091*E2091</f>
        <v>0</v>
      </c>
      <c r="G2091" s="106"/>
      <c r="H2091" s="106"/>
      <c r="I2091" s="6"/>
      <c r="J2091" s="947"/>
      <c r="K2091" s="945"/>
      <c r="L2091" s="947"/>
      <c r="M2091" s="18"/>
      <c r="N2091" s="947"/>
    </row>
    <row r="2092" spans="1:14">
      <c r="A2092" s="240"/>
      <c r="B2092" s="980"/>
      <c r="C2092" s="228"/>
      <c r="D2092" s="221"/>
      <c r="E2092" s="100"/>
      <c r="F2092" s="202"/>
      <c r="G2092" s="106"/>
      <c r="H2092" s="106"/>
      <c r="I2092" s="6"/>
      <c r="J2092" s="947"/>
      <c r="K2092" s="945"/>
      <c r="L2092" s="947"/>
      <c r="M2092" s="18"/>
      <c r="N2092" s="947"/>
    </row>
    <row r="2093" spans="1:14" ht="25.5">
      <c r="A2093" s="240">
        <v>8</v>
      </c>
      <c r="B2093" s="325" t="s">
        <v>2338</v>
      </c>
      <c r="C2093" s="245"/>
      <c r="D2093" s="487"/>
      <c r="E2093" s="100"/>
      <c r="F2093" s="202"/>
      <c r="G2093" s="106"/>
      <c r="H2093" s="106"/>
      <c r="I2093" s="6"/>
      <c r="K2093" s="947"/>
      <c r="L2093" s="947"/>
      <c r="M2093" s="947"/>
      <c r="N2093" s="947"/>
    </row>
    <row r="2094" spans="1:14" ht="25.5">
      <c r="A2094" s="240"/>
      <c r="B2094" s="325" t="s">
        <v>2339</v>
      </c>
      <c r="C2094" s="245"/>
      <c r="D2094" s="487"/>
      <c r="E2094" s="100"/>
      <c r="F2094" s="202"/>
      <c r="G2094" s="106"/>
      <c r="H2094" s="106"/>
      <c r="I2094" s="6"/>
      <c r="K2094" s="947"/>
      <c r="L2094" s="947"/>
      <c r="M2094" s="947"/>
      <c r="N2094" s="947"/>
    </row>
    <row r="2095" spans="1:14">
      <c r="A2095" s="240"/>
      <c r="B2095" s="325" t="s">
        <v>2340</v>
      </c>
      <c r="C2095" s="245" t="s">
        <v>7</v>
      </c>
      <c r="D2095" s="487">
        <v>3</v>
      </c>
      <c r="E2095" s="100"/>
      <c r="F2095" s="202">
        <f>D2095*E2095</f>
        <v>0</v>
      </c>
      <c r="G2095" s="106"/>
      <c r="H2095" s="106"/>
      <c r="I2095" s="6"/>
      <c r="J2095" s="18"/>
      <c r="K2095" s="947"/>
      <c r="L2095" s="947"/>
      <c r="M2095" s="947"/>
      <c r="N2095" s="947"/>
    </row>
    <row r="2096" spans="1:14">
      <c r="A2096" s="240"/>
      <c r="C2096" s="228"/>
      <c r="D2096" s="200"/>
      <c r="E2096" s="100"/>
      <c r="F2096" s="202"/>
      <c r="G2096" s="106"/>
      <c r="H2096" s="106"/>
      <c r="J2096" s="945"/>
      <c r="K2096" s="947"/>
      <c r="M2096" s="947"/>
    </row>
    <row r="2097" spans="1:14" ht="25.5">
      <c r="A2097" s="236" t="s">
        <v>2341</v>
      </c>
      <c r="B2097" s="236" t="s">
        <v>2342</v>
      </c>
      <c r="C2097" s="326"/>
      <c r="D2097" s="200"/>
      <c r="E2097" s="100"/>
      <c r="F2097" s="202"/>
      <c r="G2097" s="106"/>
      <c r="H2097" s="106"/>
      <c r="J2097" s="947"/>
      <c r="M2097" s="947"/>
    </row>
    <row r="2098" spans="1:14" ht="38.25">
      <c r="A2098" s="236"/>
      <c r="B2098" s="236" t="s">
        <v>2343</v>
      </c>
      <c r="C2098" s="326"/>
      <c r="D2098" s="200"/>
      <c r="E2098" s="100"/>
      <c r="F2098" s="202"/>
      <c r="G2098" s="106"/>
      <c r="H2098" s="106"/>
      <c r="J2098" s="947"/>
    </row>
    <row r="2099" spans="1:14" ht="25.5">
      <c r="A2099" s="236"/>
      <c r="B2099" s="236" t="s">
        <v>2344</v>
      </c>
      <c r="C2099" s="326"/>
      <c r="D2099" s="200"/>
      <c r="E2099" s="100"/>
      <c r="F2099" s="202"/>
      <c r="G2099" s="106"/>
      <c r="H2099" s="106"/>
      <c r="J2099" s="947"/>
    </row>
    <row r="2100" spans="1:14">
      <c r="A2100" s="236"/>
      <c r="B2100" s="236" t="s">
        <v>2345</v>
      </c>
      <c r="C2100" s="326"/>
      <c r="D2100" s="200"/>
      <c r="E2100" s="100"/>
      <c r="F2100" s="202"/>
      <c r="G2100" s="106"/>
      <c r="H2100" s="106"/>
      <c r="J2100" s="947"/>
    </row>
    <row r="2101" spans="1:14">
      <c r="A2101" s="236"/>
      <c r="B2101" s="236" t="s">
        <v>1503</v>
      </c>
      <c r="C2101" s="228" t="s">
        <v>7</v>
      </c>
      <c r="D2101" s="200">
        <v>1</v>
      </c>
      <c r="E2101" s="100"/>
      <c r="F2101" s="202">
        <f>D2101*E2101</f>
        <v>0</v>
      </c>
      <c r="G2101" s="106"/>
      <c r="H2101" s="106"/>
      <c r="J2101" s="1148"/>
    </row>
    <row r="2102" spans="1:14">
      <c r="A2102" s="921"/>
      <c r="B2102" s="1149"/>
      <c r="C2102" s="922"/>
      <c r="D2102" s="199"/>
      <c r="E2102" s="100"/>
      <c r="F2102" s="202"/>
      <c r="G2102" s="106"/>
      <c r="H2102" s="106"/>
      <c r="J2102" s="947"/>
    </row>
    <row r="2103" spans="1:14">
      <c r="A2103" s="222" t="s">
        <v>2301</v>
      </c>
      <c r="B2103" s="280" t="s">
        <v>2346</v>
      </c>
      <c r="C2103" s="224"/>
      <c r="D2103" s="283"/>
      <c r="E2103" s="99"/>
      <c r="F2103" s="943">
        <f>SUM(F2048:F2102)</f>
        <v>0</v>
      </c>
      <c r="G2103" s="106"/>
      <c r="H2103" s="106"/>
      <c r="J2103" s="947"/>
    </row>
    <row r="2104" spans="1:14">
      <c r="A2104" s="226"/>
      <c r="B2104" s="292"/>
      <c r="C2104" s="228"/>
      <c r="D2104" s="221"/>
      <c r="E2104" s="100"/>
      <c r="F2104" s="202"/>
      <c r="G2104" s="106"/>
      <c r="H2104" s="106"/>
      <c r="J2104" s="947"/>
    </row>
    <row r="2105" spans="1:14">
      <c r="A2105" s="222" t="s">
        <v>2347</v>
      </c>
      <c r="B2105" s="1061" t="s">
        <v>2348</v>
      </c>
      <c r="C2105" s="228"/>
      <c r="D2105" s="221"/>
      <c r="E2105" s="109"/>
      <c r="G2105" s="106"/>
      <c r="H2105" s="106"/>
      <c r="I2105" s="6"/>
      <c r="J2105" s="947"/>
      <c r="K2105" s="945"/>
      <c r="L2105" s="947"/>
      <c r="M2105" s="18"/>
      <c r="N2105" s="947"/>
    </row>
    <row r="2106" spans="1:14">
      <c r="A2106" s="226"/>
      <c r="B2106" s="292"/>
      <c r="C2106" s="228"/>
      <c r="D2106" s="221"/>
      <c r="E2106" s="100"/>
      <c r="F2106" s="202"/>
      <c r="G2106" s="106"/>
      <c r="H2106" s="106"/>
      <c r="J2106" s="947"/>
    </row>
    <row r="2107" spans="1:14">
      <c r="A2107" s="226"/>
      <c r="B2107" s="292"/>
      <c r="C2107" s="228"/>
      <c r="D2107" s="221"/>
      <c r="E2107" s="100"/>
      <c r="F2107" s="202"/>
      <c r="G2107" s="106"/>
      <c r="H2107" s="106"/>
      <c r="J2107" s="947"/>
    </row>
    <row r="2108" spans="1:14" ht="169.5" customHeight="1">
      <c r="A2108" s="240" t="s">
        <v>1058</v>
      </c>
      <c r="B2108" s="236" t="s">
        <v>2349</v>
      </c>
      <c r="C2108" s="228"/>
      <c r="D2108" s="221"/>
      <c r="E2108" s="100"/>
      <c r="F2108" s="202"/>
      <c r="G2108" s="106"/>
      <c r="H2108" s="106"/>
      <c r="J2108" s="947"/>
    </row>
    <row r="2109" spans="1:14">
      <c r="A2109" s="226"/>
      <c r="B2109" s="292"/>
      <c r="C2109" s="228" t="s">
        <v>2350</v>
      </c>
      <c r="D2109" s="200">
        <v>1</v>
      </c>
      <c r="E2109" s="100"/>
      <c r="F2109" s="202">
        <f>D2109*E2109</f>
        <v>0</v>
      </c>
      <c r="G2109" s="106"/>
      <c r="H2109" s="106"/>
      <c r="J2109" s="947"/>
    </row>
    <row r="2110" spans="1:14">
      <c r="A2110" s="226"/>
      <c r="B2110" s="292"/>
      <c r="C2110" s="228"/>
      <c r="D2110" s="221"/>
      <c r="E2110" s="100"/>
      <c r="F2110" s="202"/>
      <c r="G2110" s="106"/>
      <c r="H2110" s="106"/>
      <c r="J2110" s="947"/>
      <c r="L2110" s="1139"/>
    </row>
    <row r="2111" spans="1:14">
      <c r="A2111" s="222" t="s">
        <v>2347</v>
      </c>
      <c r="B2111" s="280" t="s">
        <v>2351</v>
      </c>
      <c r="C2111" s="224"/>
      <c r="D2111" s="283"/>
      <c r="E2111" s="99"/>
      <c r="F2111" s="943">
        <f>SUM(F2109:F2110)</f>
        <v>0</v>
      </c>
      <c r="G2111" s="106"/>
      <c r="H2111" s="106"/>
      <c r="J2111" s="947"/>
    </row>
    <row r="2112" spans="1:14" ht="13.5" thickBot="1">
      <c r="A2112" s="226"/>
      <c r="B2112" s="292"/>
      <c r="C2112" s="228"/>
      <c r="D2112" s="221"/>
      <c r="E2112" s="109"/>
      <c r="G2112" s="106"/>
      <c r="H2112" s="106"/>
      <c r="J2112" s="947"/>
    </row>
    <row r="2113" spans="1:13" ht="13.5" thickBot="1">
      <c r="A2113" s="327" t="s">
        <v>1467</v>
      </c>
      <c r="B2113" s="328" t="s">
        <v>2352</v>
      </c>
      <c r="C2113" s="329"/>
      <c r="D2113" s="330"/>
      <c r="E2113" s="195"/>
      <c r="F2113" s="920"/>
      <c r="G2113" s="106"/>
      <c r="H2113" s="106"/>
    </row>
    <row r="2114" spans="1:13" s="18" customFormat="1">
      <c r="A2114" s="331"/>
      <c r="B2114" s="332"/>
      <c r="C2114" s="333"/>
      <c r="D2114" s="334"/>
      <c r="E2114" s="194"/>
      <c r="F2114" s="1150"/>
      <c r="G2114" s="113"/>
      <c r="H2114" s="113"/>
      <c r="I2114" s="15"/>
      <c r="J2114" s="14"/>
      <c r="K2114" s="14"/>
      <c r="M2114" s="14"/>
    </row>
    <row r="2115" spans="1:13" s="1152" customFormat="1" ht="14.25">
      <c r="A2115" s="268" t="s">
        <v>1062</v>
      </c>
      <c r="B2115" s="335" t="s">
        <v>2353</v>
      </c>
      <c r="C2115" s="269"/>
      <c r="D2115" s="283"/>
      <c r="E2115" s="99"/>
      <c r="F2115" s="943">
        <f>F697</f>
        <v>0</v>
      </c>
      <c r="G2115" s="1151"/>
      <c r="H2115" s="1151"/>
      <c r="I2115" s="12"/>
      <c r="J2115" s="14"/>
      <c r="K2115" s="14"/>
      <c r="M2115" s="18"/>
    </row>
    <row r="2116" spans="1:13" s="1152" customFormat="1" ht="14.25">
      <c r="A2116" s="222"/>
      <c r="B2116" s="223"/>
      <c r="C2116" s="224"/>
      <c r="D2116" s="225"/>
      <c r="E2116" s="99"/>
      <c r="F2116" s="943"/>
      <c r="G2116" s="106"/>
      <c r="H2116" s="106"/>
      <c r="I2116" s="12"/>
      <c r="J2116" s="14"/>
      <c r="K2116" s="19"/>
      <c r="M2116" s="18"/>
    </row>
    <row r="2117" spans="1:13" s="1152" customFormat="1" ht="14.25">
      <c r="A2117" s="268" t="s">
        <v>1071</v>
      </c>
      <c r="B2117" s="335" t="s">
        <v>1515</v>
      </c>
      <c r="C2117" s="269"/>
      <c r="D2117" s="283"/>
      <c r="E2117" s="99"/>
      <c r="F2117" s="943">
        <f>F1650</f>
        <v>0</v>
      </c>
      <c r="G2117" s="106"/>
      <c r="H2117" s="106"/>
      <c r="I2117" s="12"/>
      <c r="J2117" s="14"/>
      <c r="K2117" s="20"/>
    </row>
    <row r="2118" spans="1:13" s="1152" customFormat="1" ht="14.25">
      <c r="A2118" s="222"/>
      <c r="B2118" s="223"/>
      <c r="C2118" s="224"/>
      <c r="D2118" s="225"/>
      <c r="E2118" s="99"/>
      <c r="F2118" s="943"/>
      <c r="G2118" s="106"/>
      <c r="H2118" s="106"/>
      <c r="I2118" s="12"/>
      <c r="J2118" s="14"/>
      <c r="K2118" s="14"/>
    </row>
    <row r="2119" spans="1:13" ht="14.25">
      <c r="A2119" s="268" t="s">
        <v>1121</v>
      </c>
      <c r="B2119" s="335" t="s">
        <v>2006</v>
      </c>
      <c r="C2119" s="269"/>
      <c r="D2119" s="283"/>
      <c r="E2119" s="99"/>
      <c r="F2119" s="943">
        <f>F1699</f>
        <v>0</v>
      </c>
      <c r="G2119" s="106"/>
      <c r="H2119" s="106"/>
      <c r="K2119" s="1152"/>
      <c r="M2119" s="1152"/>
    </row>
    <row r="2120" spans="1:13" ht="14.25">
      <c r="A2120" s="222"/>
      <c r="B2120" s="223"/>
      <c r="C2120" s="224"/>
      <c r="D2120" s="225"/>
      <c r="E2120" s="99"/>
      <c r="F2120" s="943"/>
      <c r="G2120" s="106"/>
      <c r="H2120" s="106"/>
      <c r="K2120" s="1152"/>
      <c r="M2120" s="1152"/>
    </row>
    <row r="2121" spans="1:13" ht="14.25">
      <c r="A2121" s="268" t="s">
        <v>1256</v>
      </c>
      <c r="B2121" s="335" t="s">
        <v>2037</v>
      </c>
      <c r="C2121" s="269"/>
      <c r="D2121" s="283"/>
      <c r="E2121" s="99"/>
      <c r="F2121" s="943">
        <f>F1743</f>
        <v>0</v>
      </c>
      <c r="G2121" s="106"/>
      <c r="H2121" s="106"/>
      <c r="K2121" s="1152"/>
    </row>
    <row r="2122" spans="1:13" ht="14.25">
      <c r="A2122" s="222"/>
      <c r="B2122" s="223"/>
      <c r="C2122" s="224"/>
      <c r="D2122" s="225"/>
      <c r="E2122" s="99"/>
      <c r="F2122" s="943"/>
      <c r="G2122" s="106"/>
      <c r="H2122" s="106"/>
      <c r="K2122" s="1152"/>
    </row>
    <row r="2123" spans="1:13" ht="14.25">
      <c r="A2123" s="268" t="s">
        <v>1268</v>
      </c>
      <c r="B2123" s="335" t="s">
        <v>2070</v>
      </c>
      <c r="C2123" s="269"/>
      <c r="D2123" s="283"/>
      <c r="E2123" s="99"/>
      <c r="F2123" s="943">
        <f>F1841</f>
        <v>0</v>
      </c>
      <c r="G2123" s="106"/>
      <c r="H2123" s="106"/>
      <c r="K2123" s="1152"/>
    </row>
    <row r="2124" spans="1:13" ht="14.25">
      <c r="A2124" s="222"/>
      <c r="B2124" s="223"/>
      <c r="C2124" s="224"/>
      <c r="D2124" s="225"/>
      <c r="E2124" s="99"/>
      <c r="F2124" s="943"/>
      <c r="G2124" s="106"/>
      <c r="H2124" s="106"/>
      <c r="K2124" s="1152"/>
    </row>
    <row r="2125" spans="1:13" ht="14.25">
      <c r="A2125" s="268" t="s">
        <v>1335</v>
      </c>
      <c r="B2125" s="906" t="s">
        <v>2144</v>
      </c>
      <c r="C2125" s="269"/>
      <c r="D2125" s="283"/>
      <c r="E2125" s="99"/>
      <c r="F2125" s="943">
        <f>F1854</f>
        <v>0</v>
      </c>
      <c r="G2125" s="106"/>
      <c r="H2125" s="106"/>
      <c r="K2125" s="1152"/>
    </row>
    <row r="2126" spans="1:13" ht="14.25">
      <c r="A2126" s="222"/>
      <c r="B2126" s="223"/>
      <c r="C2126" s="224"/>
      <c r="D2126" s="225"/>
      <c r="E2126" s="99"/>
      <c r="F2126" s="943"/>
      <c r="G2126" s="106"/>
      <c r="H2126" s="106"/>
      <c r="K2126" s="1152"/>
    </row>
    <row r="2127" spans="1:13" ht="14.25">
      <c r="A2127" s="268" t="s">
        <v>1402</v>
      </c>
      <c r="B2127" s="335" t="s">
        <v>2354</v>
      </c>
      <c r="C2127" s="269"/>
      <c r="D2127" s="283"/>
      <c r="E2127" s="99"/>
      <c r="F2127" s="943">
        <f>F1993</f>
        <v>0</v>
      </c>
      <c r="G2127" s="106"/>
      <c r="H2127" s="106"/>
      <c r="K2127" s="1152"/>
    </row>
    <row r="2128" spans="1:13" ht="14.25">
      <c r="A2128" s="222"/>
      <c r="B2128" s="223"/>
      <c r="C2128" s="224"/>
      <c r="D2128" s="225"/>
      <c r="E2128" s="99"/>
      <c r="F2128" s="943"/>
      <c r="G2128" s="106"/>
      <c r="H2128" s="106"/>
      <c r="K2128" s="1152"/>
    </row>
    <row r="2129" spans="1:13" s="1153" customFormat="1" ht="14.25">
      <c r="A2129" s="268" t="s">
        <v>1433</v>
      </c>
      <c r="B2129" s="335" t="s">
        <v>2265</v>
      </c>
      <c r="C2129" s="269"/>
      <c r="D2129" s="283"/>
      <c r="E2129" s="99"/>
      <c r="F2129" s="943">
        <f>F2013</f>
        <v>0</v>
      </c>
      <c r="G2129" s="106"/>
      <c r="H2129" s="106"/>
      <c r="I2129" s="12"/>
      <c r="J2129" s="14"/>
      <c r="K2129" s="1152"/>
      <c r="M2129" s="14"/>
    </row>
    <row r="2130" spans="1:13" s="1153" customFormat="1" ht="14.25">
      <c r="A2130" s="222"/>
      <c r="B2130" s="223"/>
      <c r="C2130" s="224"/>
      <c r="D2130" s="225"/>
      <c r="E2130" s="99"/>
      <c r="F2130" s="943"/>
      <c r="G2130" s="106"/>
      <c r="H2130" s="106"/>
      <c r="I2130" s="12"/>
      <c r="J2130" s="20"/>
      <c r="K2130" s="1152"/>
      <c r="M2130" s="14"/>
    </row>
    <row r="2131" spans="1:13" s="1153" customFormat="1">
      <c r="A2131" s="268" t="s">
        <v>2277</v>
      </c>
      <c r="B2131" s="335" t="s">
        <v>2278</v>
      </c>
      <c r="C2131" s="269"/>
      <c r="D2131" s="283"/>
      <c r="E2131" s="99"/>
      <c r="F2131" s="943">
        <f>F2042</f>
        <v>0</v>
      </c>
      <c r="G2131" s="106"/>
      <c r="H2131" s="106"/>
      <c r="I2131" s="12"/>
      <c r="J2131" s="14"/>
      <c r="K2131" s="14"/>
    </row>
    <row r="2132" spans="1:13" s="1153" customFormat="1" ht="14.25">
      <c r="A2132" s="222"/>
      <c r="B2132" s="223"/>
      <c r="C2132" s="224"/>
      <c r="D2132" s="225"/>
      <c r="E2132" s="99"/>
      <c r="F2132" s="943"/>
      <c r="G2132" s="106"/>
      <c r="H2132" s="106"/>
      <c r="I2132" s="12"/>
      <c r="J2132" s="1152"/>
      <c r="K2132" s="14"/>
    </row>
    <row r="2133" spans="1:13" s="1153" customFormat="1" ht="14.25">
      <c r="A2133" s="268" t="s">
        <v>2301</v>
      </c>
      <c r="B2133" s="335" t="s">
        <v>2355</v>
      </c>
      <c r="C2133" s="269"/>
      <c r="D2133" s="283"/>
      <c r="E2133" s="99"/>
      <c r="F2133" s="943">
        <f>F2103</f>
        <v>0</v>
      </c>
      <c r="G2133" s="106"/>
      <c r="H2133" s="106"/>
      <c r="I2133" s="12"/>
      <c r="J2133" s="1152"/>
      <c r="K2133" s="14"/>
    </row>
    <row r="2134" spans="1:13" s="1153" customFormat="1" ht="14.25">
      <c r="A2134" s="262"/>
      <c r="B2134" s="336"/>
      <c r="C2134" s="274"/>
      <c r="D2134" s="337"/>
      <c r="E2134" s="111"/>
      <c r="F2134" s="1057"/>
      <c r="G2134" s="106"/>
      <c r="H2134" s="106"/>
      <c r="I2134" s="12"/>
      <c r="J2134" s="1152"/>
      <c r="K2134" s="14"/>
    </row>
    <row r="2135" spans="1:13" s="1153" customFormat="1" ht="15" thickBot="1">
      <c r="A2135" s="262" t="s">
        <v>2347</v>
      </c>
      <c r="B2135" s="263" t="s">
        <v>2348</v>
      </c>
      <c r="C2135" s="274"/>
      <c r="D2135" s="275"/>
      <c r="E2135" s="111"/>
      <c r="F2135" s="1057"/>
      <c r="G2135" s="106"/>
      <c r="H2135" s="106"/>
      <c r="I2135" s="12"/>
      <c r="J2135" s="1152"/>
      <c r="K2135" s="14"/>
    </row>
    <row r="2136" spans="1:13" ht="15" thickBot="1">
      <c r="A2136" s="327" t="s">
        <v>1467</v>
      </c>
      <c r="B2136" s="328" t="s">
        <v>2356</v>
      </c>
      <c r="C2136" s="329"/>
      <c r="D2136" s="338"/>
      <c r="E2136" s="195"/>
      <c r="F2136" s="1154">
        <f>SUM(F2115:F2135)</f>
        <v>0</v>
      </c>
      <c r="G2136" s="106"/>
      <c r="H2136" s="106"/>
      <c r="J2136" s="1152"/>
      <c r="M2136" s="1153"/>
    </row>
    <row r="2137" spans="1:13" ht="14.25">
      <c r="A2137" s="226"/>
      <c r="B2137" s="292"/>
      <c r="C2137" s="228"/>
      <c r="D2137" s="339"/>
      <c r="E2137" s="6"/>
      <c r="F2137" s="1155"/>
      <c r="J2137" s="1152"/>
    </row>
    <row r="2138" spans="1:13" ht="14.25">
      <c r="A2138" s="226"/>
      <c r="B2138" s="292"/>
      <c r="C2138" s="228"/>
      <c r="D2138" s="339"/>
      <c r="E2138" s="9"/>
      <c r="F2138" s="984"/>
      <c r="J2138" s="1152"/>
    </row>
    <row r="2139" spans="1:13" s="22" customFormat="1" ht="13.5" thickBot="1">
      <c r="A2139" s="343"/>
      <c r="B2139" s="356"/>
      <c r="C2139" s="245"/>
      <c r="D2139" s="353"/>
      <c r="E2139" s="1156"/>
      <c r="F2139" s="210"/>
      <c r="G2139" s="1157"/>
      <c r="H2139" s="1158"/>
    </row>
    <row r="2140" spans="1:13" ht="13.5" customHeight="1" thickBot="1">
      <c r="A2140" s="1159" t="s">
        <v>1058</v>
      </c>
      <c r="B2140" s="918" t="s">
        <v>2357</v>
      </c>
      <c r="C2140" s="918"/>
      <c r="D2140" s="918"/>
      <c r="E2140" s="1160"/>
      <c r="F2140" s="1161"/>
    </row>
    <row r="2141" spans="1:13" s="22" customFormat="1" ht="13.5" thickBot="1">
      <c r="A2141" s="343"/>
      <c r="B2141" s="356"/>
      <c r="C2141" s="245"/>
      <c r="D2141" s="353"/>
      <c r="E2141" s="1156"/>
      <c r="F2141" s="210"/>
      <c r="G2141" s="1157"/>
      <c r="H2141" s="1158"/>
    </row>
    <row r="2142" spans="1:13" s="925" customFormat="1" ht="13.5" thickBot="1">
      <c r="A2142" s="1162" t="s">
        <v>2358</v>
      </c>
      <c r="B2142" s="1163" t="s">
        <v>2359</v>
      </c>
      <c r="C2142" s="238"/>
      <c r="D2142" s="929"/>
      <c r="E2142" s="1164"/>
      <c r="F2142" s="202"/>
      <c r="G2142" s="923"/>
      <c r="H2142" s="923"/>
      <c r="I2142" s="924"/>
    </row>
    <row r="2143" spans="1:13" s="22" customFormat="1">
      <c r="A2143" s="1165"/>
      <c r="B2143" s="1165"/>
      <c r="C2143" s="1165"/>
      <c r="D2143" s="1165"/>
      <c r="E2143" s="1166"/>
      <c r="F2143" s="1165"/>
      <c r="G2143" s="1166"/>
      <c r="H2143" s="1166"/>
      <c r="I2143" s="1166"/>
    </row>
    <row r="2144" spans="1:13" s="22" customFormat="1">
      <c r="A2144" s="245"/>
      <c r="B2144" s="356" t="s">
        <v>1073</v>
      </c>
      <c r="C2144" s="245"/>
      <c r="D2144" s="1167"/>
      <c r="E2144" s="1156"/>
      <c r="F2144" s="1168"/>
      <c r="G2144" s="1169"/>
      <c r="H2144" s="1169"/>
      <c r="I2144" s="1169"/>
    </row>
    <row r="2145" spans="1:11" s="22" customFormat="1" ht="25.5">
      <c r="A2145" s="245"/>
      <c r="B2145" s="356" t="s">
        <v>2360</v>
      </c>
      <c r="C2145" s="245"/>
      <c r="D2145" s="1167"/>
      <c r="E2145" s="1156"/>
      <c r="F2145" s="1168"/>
      <c r="G2145" s="1169"/>
      <c r="H2145" s="1169"/>
      <c r="I2145" s="1169"/>
    </row>
    <row r="2146" spans="1:11" s="22" customFormat="1">
      <c r="A2146" s="343"/>
      <c r="B2146" s="1165"/>
      <c r="C2146" s="1165"/>
      <c r="D2146" s="1165"/>
      <c r="E2146" s="1166"/>
      <c r="F2146" s="1165"/>
      <c r="G2146" s="1166"/>
      <c r="H2146" s="1166"/>
    </row>
    <row r="2147" spans="1:11" s="22" customFormat="1">
      <c r="A2147" s="1170" t="s">
        <v>2361</v>
      </c>
      <c r="B2147" s="349" t="s">
        <v>2362</v>
      </c>
      <c r="C2147" s="245"/>
      <c r="D2147" s="1167"/>
      <c r="E2147" s="1156"/>
      <c r="F2147" s="1168"/>
      <c r="G2147" s="1169"/>
      <c r="H2147" s="1169"/>
    </row>
    <row r="2148" spans="1:11" s="22" customFormat="1">
      <c r="A2148" s="343"/>
      <c r="B2148" s="349"/>
      <c r="C2148" s="245"/>
      <c r="D2148" s="1167"/>
      <c r="E2148" s="1156"/>
      <c r="F2148" s="1168"/>
      <c r="G2148" s="1169"/>
      <c r="H2148" s="1169"/>
    </row>
    <row r="2149" spans="1:11">
      <c r="A2149" s="222" t="s">
        <v>2363</v>
      </c>
      <c r="B2149" s="1171" t="s">
        <v>2364</v>
      </c>
      <c r="C2149" s="235"/>
      <c r="D2149" s="199"/>
      <c r="E2149" s="21"/>
      <c r="F2149" s="200"/>
      <c r="G2149" s="8"/>
      <c r="H2149" s="8"/>
      <c r="I2149" s="9"/>
      <c r="J2149" s="947"/>
      <c r="K2149" s="947"/>
    </row>
    <row r="2150" spans="1:11">
      <c r="A2150" s="226"/>
      <c r="B2150" s="340"/>
      <c r="C2150" s="235"/>
      <c r="D2150" s="199"/>
      <c r="E2150" s="21"/>
      <c r="F2150" s="200"/>
      <c r="G2150" s="8"/>
      <c r="H2150" s="8"/>
      <c r="I2150" s="9"/>
      <c r="J2150" s="947"/>
      <c r="K2150" s="947"/>
    </row>
    <row r="2151" spans="1:11" s="51" customFormat="1" ht="25.5">
      <c r="A2151" s="1172" t="s">
        <v>1058</v>
      </c>
      <c r="B2151" s="341" t="s">
        <v>2365</v>
      </c>
      <c r="C2151" s="1173"/>
      <c r="D2151" s="1174"/>
      <c r="E2151" s="1175"/>
      <c r="F2151" s="707"/>
    </row>
    <row r="2152" spans="1:11" s="51" customFormat="1">
      <c r="A2152" s="1172"/>
      <c r="B2152" s="341" t="s">
        <v>2366</v>
      </c>
      <c r="C2152" s="1173" t="s">
        <v>1066</v>
      </c>
      <c r="D2152" s="1174">
        <v>12615</v>
      </c>
      <c r="E2152" s="1176"/>
      <c r="F2152" s="707">
        <f>D2152*E2152</f>
        <v>0</v>
      </c>
    </row>
    <row r="2153" spans="1:11" s="51" customFormat="1">
      <c r="A2153" s="1172"/>
      <c r="B2153" s="342"/>
      <c r="C2153" s="1173"/>
      <c r="D2153" s="1174"/>
      <c r="E2153" s="1176"/>
      <c r="F2153" s="707"/>
    </row>
    <row r="2154" spans="1:11" s="51" customFormat="1" ht="76.5">
      <c r="A2154" s="1172" t="s">
        <v>1067</v>
      </c>
      <c r="B2154" s="341" t="s">
        <v>2367</v>
      </c>
      <c r="C2154" s="1173"/>
      <c r="D2154" s="1174"/>
      <c r="E2154" s="1176"/>
      <c r="F2154" s="707"/>
    </row>
    <row r="2155" spans="1:11" s="51" customFormat="1">
      <c r="A2155" s="1172"/>
      <c r="B2155" s="341" t="s">
        <v>2366</v>
      </c>
      <c r="C2155" s="1173" t="s">
        <v>1066</v>
      </c>
      <c r="D2155" s="1174">
        <v>12615</v>
      </c>
      <c r="E2155" s="1176"/>
      <c r="F2155" s="707">
        <f>D2155*E2155</f>
        <v>0</v>
      </c>
    </row>
    <row r="2156" spans="1:11" s="22" customFormat="1">
      <c r="A2156" s="343"/>
      <c r="B2156" s="349"/>
      <c r="C2156" s="245"/>
      <c r="D2156" s="1167"/>
      <c r="E2156" s="118"/>
      <c r="F2156" s="1168"/>
      <c r="G2156" s="1169"/>
      <c r="H2156" s="1169"/>
    </row>
    <row r="2157" spans="1:11" s="51" customFormat="1" ht="25.5">
      <c r="A2157" s="1172" t="s">
        <v>1092</v>
      </c>
      <c r="B2157" s="1177" t="s">
        <v>2368</v>
      </c>
      <c r="C2157" s="1173" t="s">
        <v>1066</v>
      </c>
      <c r="D2157" s="1174">
        <v>12615</v>
      </c>
      <c r="E2157" s="1176"/>
      <c r="F2157" s="707">
        <f>D2157*E2157</f>
        <v>0</v>
      </c>
    </row>
    <row r="2158" spans="1:11" s="22" customFormat="1">
      <c r="A2158" s="343"/>
      <c r="B2158" s="349"/>
      <c r="C2158" s="245"/>
      <c r="D2158" s="1167"/>
      <c r="E2158" s="118"/>
      <c r="F2158" s="1168"/>
      <c r="G2158" s="1169"/>
      <c r="H2158" s="1169"/>
    </row>
    <row r="2159" spans="1:11" s="22" customFormat="1">
      <c r="A2159" s="343"/>
      <c r="B2159" s="356" t="s">
        <v>2369</v>
      </c>
      <c r="C2159" s="245"/>
      <c r="D2159" s="1167"/>
      <c r="E2159" s="118"/>
      <c r="F2159" s="1168"/>
      <c r="G2159" s="1169"/>
      <c r="H2159" s="1169"/>
    </row>
    <row r="2160" spans="1:11" s="51" customFormat="1" ht="153">
      <c r="A2160" s="1105" t="s">
        <v>1099</v>
      </c>
      <c r="B2160" s="356" t="s">
        <v>2370</v>
      </c>
      <c r="C2160" s="245"/>
      <c r="D2160" s="487"/>
      <c r="E2160" s="1176"/>
      <c r="F2160" s="707"/>
    </row>
    <row r="2161" spans="1:8" s="51" customFormat="1">
      <c r="A2161" s="1105"/>
      <c r="B2161" s="341" t="s">
        <v>2371</v>
      </c>
      <c r="C2161" s="245" t="s">
        <v>1066</v>
      </c>
      <c r="D2161" s="487">
        <v>2940</v>
      </c>
      <c r="E2161" s="1176"/>
      <c r="F2161" s="707">
        <f>D2161*E2161</f>
        <v>0</v>
      </c>
    </row>
    <row r="2162" spans="1:8" s="51" customFormat="1">
      <c r="A2162" s="1105"/>
      <c r="B2162" s="341"/>
      <c r="C2162" s="245"/>
      <c r="D2162" s="487"/>
      <c r="E2162" s="1176"/>
      <c r="F2162" s="707"/>
    </row>
    <row r="2163" spans="1:8" s="51" customFormat="1" ht="25.5">
      <c r="A2163" s="1105" t="s">
        <v>1137</v>
      </c>
      <c r="B2163" s="354" t="s">
        <v>2372</v>
      </c>
      <c r="C2163" s="245"/>
      <c r="D2163" s="487"/>
      <c r="E2163" s="1176"/>
      <c r="F2163" s="707"/>
    </row>
    <row r="2164" spans="1:8" s="51" customFormat="1">
      <c r="A2164" s="1105"/>
      <c r="B2164" s="354" t="s">
        <v>2373</v>
      </c>
      <c r="C2164" s="245"/>
      <c r="D2164" s="487"/>
      <c r="E2164" s="1176"/>
      <c r="F2164" s="707"/>
    </row>
    <row r="2165" spans="1:8" s="51" customFormat="1" ht="25.5">
      <c r="A2165" s="1105"/>
      <c r="B2165" s="354" t="s">
        <v>2374</v>
      </c>
      <c r="C2165" s="245"/>
      <c r="D2165" s="487"/>
      <c r="E2165" s="1176"/>
      <c r="F2165" s="707"/>
    </row>
    <row r="2166" spans="1:8" s="51" customFormat="1" ht="25.5">
      <c r="A2166" s="1105"/>
      <c r="B2166" s="354" t="s">
        <v>2375</v>
      </c>
      <c r="C2166" s="245"/>
      <c r="D2166" s="487"/>
      <c r="E2166" s="1176"/>
      <c r="F2166" s="707"/>
    </row>
    <row r="2167" spans="1:8" s="51" customFormat="1" ht="38.25">
      <c r="A2167" s="1105"/>
      <c r="B2167" s="354" t="s">
        <v>2376</v>
      </c>
      <c r="C2167" s="245"/>
      <c r="D2167" s="487"/>
      <c r="E2167" s="1176"/>
      <c r="F2167" s="707"/>
    </row>
    <row r="2168" spans="1:8" s="51" customFormat="1" ht="25.5">
      <c r="A2168" s="1105"/>
      <c r="B2168" s="354" t="s">
        <v>2377</v>
      </c>
      <c r="C2168" s="245"/>
      <c r="D2168" s="487"/>
      <c r="E2168" s="1176"/>
      <c r="F2168" s="707"/>
    </row>
    <row r="2169" spans="1:8" s="51" customFormat="1" ht="25.5">
      <c r="A2169" s="1105"/>
      <c r="B2169" s="354" t="s">
        <v>2378</v>
      </c>
      <c r="C2169" s="245"/>
      <c r="D2169" s="487"/>
      <c r="E2169" s="1176"/>
      <c r="F2169" s="707"/>
    </row>
    <row r="2170" spans="1:8" s="51" customFormat="1">
      <c r="A2170" s="1105"/>
      <c r="B2170" s="354" t="s">
        <v>2379</v>
      </c>
      <c r="C2170" s="245" t="s">
        <v>2380</v>
      </c>
      <c r="D2170" s="487">
        <v>2940</v>
      </c>
      <c r="E2170" s="1176"/>
      <c r="F2170" s="707">
        <f>D2170*E2170</f>
        <v>0</v>
      </c>
    </row>
    <row r="2171" spans="1:8" s="22" customFormat="1">
      <c r="A2171" s="343"/>
      <c r="B2171" s="349"/>
      <c r="C2171" s="245"/>
      <c r="D2171" s="1167"/>
      <c r="E2171" s="118"/>
      <c r="F2171" s="1168"/>
      <c r="G2171" s="1169"/>
      <c r="H2171" s="1169"/>
    </row>
    <row r="2172" spans="1:8" s="51" customFormat="1">
      <c r="A2172" s="1172"/>
      <c r="B2172" s="1178" t="s">
        <v>2381</v>
      </c>
      <c r="C2172" s="1173"/>
      <c r="D2172" s="1174"/>
      <c r="E2172" s="1176"/>
      <c r="F2172" s="707"/>
    </row>
    <row r="2173" spans="1:8" s="51" customFormat="1" ht="38.25">
      <c r="A2173" s="1172" t="s">
        <v>1137</v>
      </c>
      <c r="B2173" s="1178" t="s">
        <v>2382</v>
      </c>
      <c r="C2173" s="1173"/>
      <c r="D2173" s="1174"/>
      <c r="E2173" s="1176"/>
      <c r="F2173" s="707"/>
    </row>
    <row r="2174" spans="1:8" s="51" customFormat="1" ht="63.75">
      <c r="A2174" s="1172"/>
      <c r="B2174" s="1178" t="s">
        <v>2383</v>
      </c>
      <c r="C2174" s="1173"/>
      <c r="D2174" s="1174"/>
      <c r="E2174" s="1176"/>
      <c r="F2174" s="707"/>
    </row>
    <row r="2175" spans="1:8" s="51" customFormat="1" ht="121.5" customHeight="1">
      <c r="A2175" s="624" t="s">
        <v>2280</v>
      </c>
      <c r="B2175" s="1178" t="s">
        <v>2384</v>
      </c>
      <c r="C2175" s="1173"/>
      <c r="D2175" s="1174"/>
      <c r="E2175" s="1176"/>
      <c r="F2175" s="707"/>
    </row>
    <row r="2176" spans="1:8" s="51" customFormat="1" ht="69.75" customHeight="1">
      <c r="A2176" s="1179" t="s">
        <v>2282</v>
      </c>
      <c r="B2176" s="1178" t="s">
        <v>2385</v>
      </c>
      <c r="C2176" s="1173"/>
      <c r="D2176" s="1174"/>
      <c r="E2176" s="1176"/>
      <c r="F2176" s="707"/>
    </row>
    <row r="2177" spans="1:11" s="51" customFormat="1" ht="51">
      <c r="A2177" s="1179" t="s">
        <v>2287</v>
      </c>
      <c r="B2177" s="1178" t="s">
        <v>2386</v>
      </c>
      <c r="C2177" s="1173"/>
      <c r="D2177" s="1174"/>
      <c r="E2177" s="1176"/>
      <c r="F2177" s="707"/>
    </row>
    <row r="2178" spans="1:11" s="51" customFormat="1" ht="183" customHeight="1">
      <c r="A2178" s="1179" t="s">
        <v>2387</v>
      </c>
      <c r="B2178" s="1178" t="s">
        <v>2388</v>
      </c>
      <c r="C2178" s="1173"/>
      <c r="D2178" s="1174"/>
      <c r="E2178" s="1176"/>
      <c r="F2178" s="707"/>
    </row>
    <row r="2179" spans="1:11" s="51" customFormat="1">
      <c r="A2179" s="1172"/>
      <c r="B2179" s="1178" t="s">
        <v>2389</v>
      </c>
      <c r="C2179" s="1173"/>
      <c r="D2179" s="1174"/>
      <c r="E2179" s="1176"/>
      <c r="F2179" s="707"/>
    </row>
    <row r="2180" spans="1:11" s="51" customFormat="1">
      <c r="A2180" s="1172"/>
      <c r="B2180" s="1178" t="s">
        <v>2390</v>
      </c>
      <c r="C2180" s="1173" t="s">
        <v>1066</v>
      </c>
      <c r="D2180" s="1174">
        <v>2503</v>
      </c>
      <c r="E2180" s="1176"/>
      <c r="F2180" s="707">
        <f>D2180*E2180</f>
        <v>0</v>
      </c>
    </row>
    <row r="2181" spans="1:11" s="51" customFormat="1" ht="25.5">
      <c r="A2181" s="1172"/>
      <c r="B2181" s="1178" t="s">
        <v>2391</v>
      </c>
      <c r="C2181" s="1173"/>
      <c r="D2181" s="1174"/>
      <c r="E2181" s="1176"/>
      <c r="F2181" s="707"/>
    </row>
    <row r="2182" spans="1:11" s="51" customFormat="1">
      <c r="A2182" s="1172"/>
      <c r="B2182" s="1130"/>
      <c r="C2182" s="1173"/>
      <c r="D2182" s="1174"/>
      <c r="E2182" s="1176"/>
      <c r="F2182" s="707"/>
    </row>
    <row r="2183" spans="1:11" s="51" customFormat="1">
      <c r="A2183" s="1172"/>
      <c r="B2183" s="1180" t="s">
        <v>2094</v>
      </c>
      <c r="C2183" s="1173"/>
      <c r="D2183" s="1174"/>
      <c r="E2183" s="1176"/>
      <c r="F2183" s="707"/>
    </row>
    <row r="2184" spans="1:11" s="22" customFormat="1">
      <c r="A2184" s="343"/>
      <c r="B2184" s="349"/>
      <c r="C2184" s="245"/>
      <c r="D2184" s="1167"/>
      <c r="E2184" s="118"/>
      <c r="F2184" s="1168"/>
      <c r="G2184" s="1169"/>
      <c r="H2184" s="1169"/>
    </row>
    <row r="2185" spans="1:11" s="22" customFormat="1">
      <c r="A2185" s="343" t="s">
        <v>1140</v>
      </c>
      <c r="B2185" s="349" t="s">
        <v>2392</v>
      </c>
      <c r="C2185" s="245"/>
      <c r="D2185" s="1167"/>
      <c r="E2185" s="118"/>
      <c r="F2185" s="1168"/>
      <c r="G2185" s="1181"/>
      <c r="H2185" s="1181"/>
      <c r="I2185" s="1182"/>
      <c r="J2185" s="1182"/>
      <c r="K2185" s="1182"/>
    </row>
    <row r="2186" spans="1:11" s="22" customFormat="1" ht="191.25">
      <c r="A2186" s="343"/>
      <c r="B2186" s="232" t="s">
        <v>2393</v>
      </c>
      <c r="C2186" s="1173" t="s">
        <v>1066</v>
      </c>
      <c r="D2186" s="1174">
        <v>390</v>
      </c>
      <c r="E2186" s="1176"/>
      <c r="F2186" s="707">
        <f>D2186*E2186</f>
        <v>0</v>
      </c>
      <c r="G2186" s="1181"/>
      <c r="H2186" s="1181"/>
      <c r="I2186" s="1182"/>
      <c r="J2186" s="1182"/>
    </row>
    <row r="2187" spans="1:11" s="22" customFormat="1">
      <c r="A2187" s="343"/>
      <c r="B2187" s="1180" t="s">
        <v>2094</v>
      </c>
      <c r="C2187" s="245"/>
      <c r="D2187" s="1167"/>
      <c r="E2187" s="1156"/>
      <c r="F2187" s="1168"/>
      <c r="G2187" s="1181"/>
      <c r="H2187" s="1181"/>
      <c r="I2187" s="1182"/>
      <c r="J2187" s="1182"/>
      <c r="K2187" s="1182"/>
    </row>
    <row r="2188" spans="1:11" s="22" customFormat="1">
      <c r="A2188" s="343"/>
      <c r="B2188" s="250"/>
      <c r="C2188" s="245"/>
      <c r="D2188" s="1167"/>
      <c r="E2188" s="1156"/>
      <c r="F2188" s="1168"/>
      <c r="G2188" s="1181"/>
      <c r="H2188" s="1181"/>
      <c r="I2188" s="1182"/>
      <c r="J2188" s="1182"/>
      <c r="K2188" s="1182"/>
    </row>
    <row r="2189" spans="1:11" s="22" customFormat="1">
      <c r="A2189" s="343"/>
      <c r="B2189" s="349"/>
      <c r="C2189" s="245"/>
      <c r="D2189" s="1167"/>
      <c r="E2189" s="1156"/>
      <c r="F2189" s="1168"/>
      <c r="G2189" s="1181"/>
      <c r="H2189" s="1181"/>
      <c r="I2189" s="1182"/>
      <c r="J2189" s="1182"/>
      <c r="K2189" s="1182"/>
    </row>
    <row r="2190" spans="1:11" s="18" customFormat="1">
      <c r="A2190" s="222" t="s">
        <v>1062</v>
      </c>
      <c r="B2190" s="344" t="s">
        <v>2394</v>
      </c>
      <c r="C2190" s="224"/>
      <c r="D2190" s="225"/>
      <c r="E2190" s="23"/>
      <c r="F2190" s="1183">
        <f>SUM(F2151:F2189)</f>
        <v>0</v>
      </c>
      <c r="G2190" s="1184"/>
      <c r="H2190" s="1184"/>
      <c r="I2190" s="9"/>
      <c r="J2190" s="945"/>
      <c r="K2190" s="945"/>
    </row>
    <row r="2191" spans="1:11" s="18" customFormat="1">
      <c r="A2191" s="226"/>
      <c r="B2191" s="340"/>
      <c r="C2191" s="228"/>
      <c r="D2191" s="199"/>
      <c r="E2191" s="21"/>
      <c r="F2191" s="984"/>
      <c r="G2191" s="1184"/>
      <c r="H2191" s="1184"/>
      <c r="I2191" s="9"/>
      <c r="J2191" s="945"/>
      <c r="K2191" s="945"/>
    </row>
    <row r="2192" spans="1:11" s="18" customFormat="1">
      <c r="A2192" s="226"/>
      <c r="B2192" s="340"/>
      <c r="C2192" s="228"/>
      <c r="D2192" s="199"/>
      <c r="E2192" s="21"/>
      <c r="F2192" s="984"/>
      <c r="G2192" s="1184"/>
      <c r="H2192" s="1184"/>
      <c r="I2192" s="9"/>
      <c r="J2192" s="945"/>
      <c r="K2192" s="945"/>
    </row>
    <row r="2193" spans="1:11" s="18" customFormat="1">
      <c r="A2193" s="226"/>
      <c r="B2193" s="340"/>
      <c r="C2193" s="228"/>
      <c r="D2193" s="199"/>
      <c r="E2193" s="21"/>
      <c r="F2193" s="984"/>
      <c r="G2193" s="1184"/>
      <c r="H2193" s="1184"/>
      <c r="I2193" s="9"/>
      <c r="J2193" s="945"/>
      <c r="K2193" s="945"/>
    </row>
    <row r="2194" spans="1:11" s="22" customFormat="1" ht="12.75" customHeight="1">
      <c r="A2194" s="1185" t="s">
        <v>2395</v>
      </c>
      <c r="B2194" s="1186" t="s">
        <v>2396</v>
      </c>
      <c r="C2194" s="1187"/>
      <c r="D2194" s="1187"/>
      <c r="E2194" s="1188"/>
      <c r="F2194" s="1168"/>
      <c r="G2194" s="1181"/>
      <c r="H2194" s="1181"/>
      <c r="I2194" s="1182"/>
      <c r="J2194" s="1182"/>
      <c r="K2194" s="1182"/>
    </row>
    <row r="2195" spans="1:11" s="22" customFormat="1">
      <c r="A2195" s="343"/>
      <c r="B2195" s="349"/>
      <c r="C2195" s="245"/>
      <c r="D2195" s="1167"/>
      <c r="E2195" s="1156"/>
      <c r="F2195" s="1168"/>
      <c r="G2195" s="1169"/>
      <c r="H2195" s="1169"/>
    </row>
    <row r="2196" spans="1:11" s="26" customFormat="1">
      <c r="A2196" s="267" t="s">
        <v>1058</v>
      </c>
      <c r="B2196" s="1171" t="s">
        <v>1063</v>
      </c>
      <c r="C2196" s="564"/>
      <c r="D2196" s="365"/>
      <c r="E2196" s="1189"/>
      <c r="F2196" s="205"/>
    </row>
    <row r="2197" spans="1:11" s="26" customFormat="1">
      <c r="A2197" s="227"/>
      <c r="B2197" s="340"/>
      <c r="C2197" s="564"/>
      <c r="D2197" s="365"/>
      <c r="E2197" s="1189"/>
      <c r="F2197" s="205"/>
    </row>
    <row r="2198" spans="1:11" s="17" customFormat="1">
      <c r="A2198" s="232" t="s">
        <v>1058</v>
      </c>
      <c r="B2198" s="1190" t="s">
        <v>2397</v>
      </c>
      <c r="C2198" s="245"/>
      <c r="D2198" s="347"/>
      <c r="E2198" s="1191"/>
      <c r="F2198" s="206"/>
    </row>
    <row r="2199" spans="1:11" s="17" customFormat="1">
      <c r="A2199" s="232"/>
      <c r="B2199" s="1192" t="s">
        <v>2398</v>
      </c>
      <c r="C2199" s="245"/>
      <c r="D2199" s="347"/>
      <c r="E2199" s="1191"/>
      <c r="F2199" s="206"/>
    </row>
    <row r="2200" spans="1:11" s="17" customFormat="1" ht="25.5">
      <c r="A2200" s="232"/>
      <c r="B2200" s="1192" t="s">
        <v>2399</v>
      </c>
      <c r="C2200" s="245"/>
      <c r="D2200" s="347"/>
      <c r="E2200" s="1191"/>
      <c r="F2200" s="206"/>
    </row>
    <row r="2201" spans="1:11" s="17" customFormat="1" ht="25.5">
      <c r="A2201" s="232"/>
      <c r="B2201" s="345" t="s">
        <v>2400</v>
      </c>
      <c r="C2201" s="245"/>
      <c r="D2201" s="347"/>
      <c r="E2201" s="1191"/>
      <c r="F2201" s="206"/>
    </row>
    <row r="2202" spans="1:11" s="17" customFormat="1">
      <c r="A2202" s="232"/>
      <c r="B2202" s="345" t="s">
        <v>2401</v>
      </c>
      <c r="C2202" s="245"/>
      <c r="D2202" s="347"/>
      <c r="E2202" s="1191"/>
      <c r="F2202" s="206"/>
    </row>
    <row r="2203" spans="1:11" s="17" customFormat="1" ht="38.25">
      <c r="A2203" s="232"/>
      <c r="B2203" s="1192" t="s">
        <v>2402</v>
      </c>
      <c r="C2203" s="245"/>
      <c r="D2203" s="347"/>
      <c r="E2203" s="1191"/>
      <c r="F2203" s="206"/>
    </row>
    <row r="2204" spans="1:11" s="17" customFormat="1">
      <c r="A2204" s="232"/>
      <c r="B2204" s="1193" t="s">
        <v>2403</v>
      </c>
      <c r="C2204" s="245"/>
      <c r="D2204" s="347"/>
      <c r="E2204" s="1191"/>
      <c r="F2204" s="206"/>
    </row>
    <row r="2205" spans="1:11" s="17" customFormat="1">
      <c r="A2205" s="232"/>
      <c r="B2205" s="345" t="s">
        <v>2404</v>
      </c>
      <c r="C2205" s="245"/>
      <c r="D2205" s="347"/>
      <c r="E2205" s="1191"/>
      <c r="F2205" s="206"/>
    </row>
    <row r="2206" spans="1:11" s="17" customFormat="1" ht="25.5" customHeight="1">
      <c r="A2206" s="232"/>
      <c r="B2206" s="345" t="s">
        <v>2405</v>
      </c>
      <c r="C2206" s="245"/>
      <c r="D2206" s="347"/>
      <c r="E2206" s="1191"/>
      <c r="F2206" s="206"/>
    </row>
    <row r="2207" spans="1:11" s="17" customFormat="1">
      <c r="A2207" s="232"/>
      <c r="B2207" s="345" t="s">
        <v>2406</v>
      </c>
      <c r="C2207" s="245"/>
      <c r="D2207" s="347"/>
      <c r="E2207" s="1191"/>
      <c r="F2207" s="206"/>
    </row>
    <row r="2208" spans="1:11" s="17" customFormat="1">
      <c r="A2208" s="232"/>
      <c r="B2208" s="345" t="s">
        <v>2407</v>
      </c>
      <c r="C2208" s="245" t="s">
        <v>7</v>
      </c>
      <c r="D2208" s="347">
        <v>14</v>
      </c>
      <c r="E2208" s="1194"/>
      <c r="F2208" s="206">
        <f>D2208*E2208</f>
        <v>0</v>
      </c>
    </row>
    <row r="2209" spans="1:6" s="17" customFormat="1">
      <c r="A2209" s="232"/>
      <c r="B2209" s="345" t="s">
        <v>2408</v>
      </c>
      <c r="C2209" s="245" t="s">
        <v>1066</v>
      </c>
      <c r="D2209" s="347">
        <v>2046</v>
      </c>
      <c r="E2209" s="1194"/>
      <c r="F2209" s="206">
        <f>D2209*E2209</f>
        <v>0</v>
      </c>
    </row>
    <row r="2210" spans="1:6" s="17" customFormat="1">
      <c r="A2210" s="232"/>
      <c r="B2210" s="1078"/>
      <c r="C2210" s="246"/>
      <c r="D2210" s="347"/>
      <c r="E2210" s="1194"/>
      <c r="F2210" s="206"/>
    </row>
    <row r="2211" spans="1:6" s="17" customFormat="1" ht="38.25">
      <c r="A2211" s="232" t="s">
        <v>1067</v>
      </c>
      <c r="B2211" s="349" t="s">
        <v>2409</v>
      </c>
      <c r="C2211" s="245"/>
      <c r="D2211" s="351"/>
      <c r="E2211" s="117"/>
      <c r="F2211" s="206"/>
    </row>
    <row r="2212" spans="1:6" s="17" customFormat="1" ht="38.25">
      <c r="A2212" s="1195"/>
      <c r="B2212" s="356" t="s">
        <v>2410</v>
      </c>
      <c r="C2212" s="245"/>
      <c r="D2212" s="351"/>
      <c r="E2212" s="117"/>
      <c r="F2212" s="206"/>
    </row>
    <row r="2213" spans="1:6" s="17" customFormat="1" ht="25.5">
      <c r="A2213" s="1195"/>
      <c r="B2213" s="356" t="s">
        <v>2411</v>
      </c>
      <c r="C2213" s="245"/>
      <c r="D2213" s="351"/>
      <c r="E2213" s="1194"/>
      <c r="F2213" s="206"/>
    </row>
    <row r="2214" spans="1:6" s="17" customFormat="1" ht="25.5">
      <c r="A2214" s="1195"/>
      <c r="B2214" s="356" t="s">
        <v>2412</v>
      </c>
      <c r="C2214" s="245"/>
      <c r="D2214" s="351"/>
      <c r="E2214" s="1194"/>
      <c r="F2214" s="206"/>
    </row>
    <row r="2215" spans="1:6" s="17" customFormat="1">
      <c r="A2215" s="1195"/>
      <c r="B2215" s="356" t="s">
        <v>2413</v>
      </c>
      <c r="C2215" s="245"/>
      <c r="D2215" s="351"/>
      <c r="E2215" s="1194"/>
      <c r="F2215" s="206"/>
    </row>
    <row r="2216" spans="1:6" s="17" customFormat="1" ht="27">
      <c r="A2216" s="1195"/>
      <c r="B2216" s="356" t="s">
        <v>2414</v>
      </c>
      <c r="C2216" s="245" t="s">
        <v>1294</v>
      </c>
      <c r="D2216" s="347">
        <v>40</v>
      </c>
      <c r="E2216" s="1194"/>
      <c r="F2216" s="206">
        <f>D2216*E2216</f>
        <v>0</v>
      </c>
    </row>
    <row r="2217" spans="1:6" s="17" customFormat="1">
      <c r="A2217" s="1195"/>
      <c r="B2217" s="356"/>
      <c r="C2217" s="245"/>
      <c r="D2217" s="351"/>
      <c r="E2217" s="1194"/>
      <c r="F2217" s="206"/>
    </row>
    <row r="2218" spans="1:6" s="17" customFormat="1">
      <c r="A2218" s="1195"/>
      <c r="B2218" s="356"/>
      <c r="C2218" s="245"/>
      <c r="D2218" s="351"/>
      <c r="E2218" s="1194"/>
      <c r="F2218" s="206"/>
    </row>
    <row r="2219" spans="1:6" s="17" customFormat="1" ht="38.25">
      <c r="A2219" s="348" t="s">
        <v>1092</v>
      </c>
      <c r="B2219" s="349" t="s">
        <v>2415</v>
      </c>
      <c r="C2219" s="245"/>
      <c r="D2219" s="351"/>
      <c r="E2219" s="1194"/>
      <c r="F2219" s="206"/>
    </row>
    <row r="2220" spans="1:6" s="17" customFormat="1" ht="25.5">
      <c r="A2220" s="1195"/>
      <c r="B2220" s="356" t="s">
        <v>2411</v>
      </c>
      <c r="C2220" s="245"/>
      <c r="D2220" s="351"/>
      <c r="E2220" s="1194"/>
      <c r="F2220" s="206"/>
    </row>
    <row r="2221" spans="1:6" s="17" customFormat="1" ht="51">
      <c r="A2221" s="1195"/>
      <c r="B2221" s="356" t="s">
        <v>2416</v>
      </c>
      <c r="C2221" s="245"/>
      <c r="D2221" s="351"/>
      <c r="E2221" s="1194"/>
      <c r="F2221" s="206"/>
    </row>
    <row r="2222" spans="1:6" s="17" customFormat="1">
      <c r="A2222" s="1195"/>
      <c r="B2222" s="356" t="s">
        <v>2417</v>
      </c>
      <c r="C2222" s="245"/>
      <c r="D2222" s="351"/>
      <c r="E2222" s="1194"/>
      <c r="F2222" s="206"/>
    </row>
    <row r="2223" spans="1:6" s="17" customFormat="1" ht="25.5">
      <c r="A2223" s="1195"/>
      <c r="B2223" s="357" t="s">
        <v>2418</v>
      </c>
      <c r="C2223" s="245"/>
      <c r="D2223" s="351"/>
      <c r="E2223" s="1194"/>
      <c r="F2223" s="206"/>
    </row>
    <row r="2224" spans="1:6" s="17" customFormat="1" ht="25.5">
      <c r="A2224" s="1195"/>
      <c r="B2224" s="357" t="s">
        <v>2419</v>
      </c>
      <c r="C2224" s="245"/>
      <c r="D2224" s="351"/>
      <c r="E2224" s="1194"/>
      <c r="F2224" s="206"/>
    </row>
    <row r="2225" spans="1:6" s="17" customFormat="1" ht="25.5">
      <c r="A2225" s="1195"/>
      <c r="B2225" s="357" t="s">
        <v>2420</v>
      </c>
      <c r="C2225" s="245"/>
      <c r="D2225" s="351"/>
      <c r="E2225" s="1194"/>
      <c r="F2225" s="206"/>
    </row>
    <row r="2226" spans="1:6" s="17" customFormat="1">
      <c r="A2226" s="1195"/>
      <c r="B2226" s="1196" t="s">
        <v>2421</v>
      </c>
      <c r="C2226" s="245"/>
      <c r="D2226" s="351"/>
      <c r="E2226" s="1194"/>
      <c r="F2226" s="206"/>
    </row>
    <row r="2227" spans="1:6" s="17" customFormat="1" ht="27">
      <c r="A2227" s="1195"/>
      <c r="B2227" s="356" t="s">
        <v>2422</v>
      </c>
      <c r="C2227" s="245" t="s">
        <v>1066</v>
      </c>
      <c r="D2227" s="347">
        <v>16</v>
      </c>
      <c r="E2227" s="1194"/>
      <c r="F2227" s="206">
        <f>D2227*E2227</f>
        <v>0</v>
      </c>
    </row>
    <row r="2228" spans="1:6" s="17" customFormat="1">
      <c r="A2228" s="232"/>
      <c r="B2228" s="1078"/>
      <c r="C2228" s="246"/>
      <c r="D2228" s="347"/>
      <c r="E2228" s="1194"/>
      <c r="F2228" s="206"/>
    </row>
    <row r="2229" spans="1:6" s="17" customFormat="1" ht="25.5">
      <c r="A2229" s="232" t="s">
        <v>1099</v>
      </c>
      <c r="B2229" s="346" t="s">
        <v>2423</v>
      </c>
      <c r="C2229" s="246"/>
      <c r="D2229" s="1197"/>
      <c r="E2229" s="1198"/>
      <c r="F2229" s="206"/>
    </row>
    <row r="2230" spans="1:6" s="17" customFormat="1" ht="51">
      <c r="A2230" s="232"/>
      <c r="B2230" s="345" t="s">
        <v>2424</v>
      </c>
      <c r="C2230" s="246"/>
      <c r="D2230" s="1197"/>
      <c r="E2230" s="1198"/>
      <c r="F2230" s="206"/>
    </row>
    <row r="2231" spans="1:6" s="17" customFormat="1">
      <c r="A2231" s="232"/>
      <c r="B2231" s="345" t="s">
        <v>2425</v>
      </c>
      <c r="C2231" s="246"/>
      <c r="D2231" s="1197"/>
      <c r="E2231" s="1198"/>
      <c r="F2231" s="206"/>
    </row>
    <row r="2232" spans="1:6" s="17" customFormat="1" ht="25.5">
      <c r="A2232" s="232"/>
      <c r="B2232" s="345" t="s">
        <v>2426</v>
      </c>
      <c r="C2232" s="246"/>
      <c r="D2232" s="1197"/>
      <c r="E2232" s="1198"/>
      <c r="F2232" s="206"/>
    </row>
    <row r="2233" spans="1:6" s="17" customFormat="1">
      <c r="A2233" s="232"/>
      <c r="B2233" s="345" t="s">
        <v>2427</v>
      </c>
      <c r="C2233" s="246"/>
      <c r="D2233" s="1197"/>
      <c r="E2233" s="1198"/>
      <c r="F2233" s="206"/>
    </row>
    <row r="2234" spans="1:6" s="17" customFormat="1" ht="38.25">
      <c r="A2234" s="232"/>
      <c r="B2234" s="345" t="s">
        <v>2428</v>
      </c>
      <c r="C2234" s="246"/>
      <c r="D2234" s="1197"/>
      <c r="E2234" s="1198"/>
      <c r="F2234" s="206"/>
    </row>
    <row r="2235" spans="1:6" s="17" customFormat="1">
      <c r="A2235" s="232"/>
      <c r="B2235" s="345" t="s">
        <v>2429</v>
      </c>
      <c r="C2235" s="246"/>
      <c r="D2235" s="1197"/>
      <c r="E2235" s="1198"/>
      <c r="F2235" s="206"/>
    </row>
    <row r="2236" spans="1:6" s="17" customFormat="1" ht="25.5">
      <c r="A2236" s="232"/>
      <c r="B2236" s="345" t="s">
        <v>2430</v>
      </c>
      <c r="C2236" s="245" t="s">
        <v>1294</v>
      </c>
      <c r="D2236" s="347">
        <v>32</v>
      </c>
      <c r="E2236" s="1194"/>
      <c r="F2236" s="206">
        <f>D2236*E2236</f>
        <v>0</v>
      </c>
    </row>
    <row r="2237" spans="1:6" s="17" customFormat="1">
      <c r="A2237" s="232"/>
      <c r="B2237" s="1078"/>
      <c r="C2237" s="246"/>
      <c r="D2237" s="1197"/>
      <c r="E2237" s="1198"/>
      <c r="F2237" s="206"/>
    </row>
    <row r="2238" spans="1:6" s="17" customFormat="1">
      <c r="A2238" s="232"/>
      <c r="B2238" s="1078"/>
      <c r="C2238" s="246"/>
      <c r="D2238" s="1197"/>
      <c r="E2238" s="1198"/>
      <c r="F2238" s="206"/>
    </row>
    <row r="2239" spans="1:6" s="17" customFormat="1">
      <c r="A2239" s="232" t="s">
        <v>1137</v>
      </c>
      <c r="B2239" s="352" t="s">
        <v>2431</v>
      </c>
      <c r="C2239" s="245"/>
      <c r="D2239" s="347"/>
      <c r="E2239" s="118"/>
      <c r="F2239" s="206"/>
    </row>
    <row r="2240" spans="1:6" s="17" customFormat="1">
      <c r="A2240" s="232"/>
      <c r="B2240" s="356" t="s">
        <v>2432</v>
      </c>
      <c r="C2240" s="245"/>
      <c r="D2240" s="347"/>
      <c r="E2240" s="118"/>
      <c r="F2240" s="206"/>
    </row>
    <row r="2241" spans="1:6" s="17" customFormat="1" ht="51">
      <c r="A2241" s="232"/>
      <c r="B2241" s="1199" t="s">
        <v>2433</v>
      </c>
      <c r="C2241" s="245"/>
      <c r="D2241" s="347"/>
      <c r="E2241" s="118"/>
      <c r="F2241" s="206"/>
    </row>
    <row r="2242" spans="1:6" s="17" customFormat="1">
      <c r="A2242" s="232"/>
      <c r="B2242" s="1078" t="s">
        <v>2434</v>
      </c>
      <c r="C2242" s="245" t="s">
        <v>1294</v>
      </c>
      <c r="D2242" s="347">
        <v>50</v>
      </c>
      <c r="E2242" s="1194"/>
      <c r="F2242" s="206">
        <f>D2242*E2242</f>
        <v>0</v>
      </c>
    </row>
    <row r="2243" spans="1:6" s="17" customFormat="1">
      <c r="A2243" s="232"/>
      <c r="B2243" s="1078"/>
      <c r="C2243" s="245"/>
      <c r="D2243" s="347"/>
      <c r="E2243" s="1194"/>
      <c r="F2243" s="206"/>
    </row>
    <row r="2244" spans="1:6" s="17" customFormat="1">
      <c r="A2244" s="232" t="s">
        <v>1140</v>
      </c>
      <c r="B2244" s="352" t="s">
        <v>2435</v>
      </c>
      <c r="C2244" s="245"/>
      <c r="D2244" s="347"/>
      <c r="E2244" s="1194"/>
      <c r="F2244" s="207"/>
    </row>
    <row r="2245" spans="1:6" s="17" customFormat="1" ht="38.25">
      <c r="A2245" s="232"/>
      <c r="B2245" s="356" t="s">
        <v>2436</v>
      </c>
      <c r="C2245" s="245"/>
      <c r="D2245" s="347"/>
      <c r="E2245" s="1194"/>
      <c r="F2245" s="207"/>
    </row>
    <row r="2246" spans="1:6" s="17" customFormat="1" ht="14.25">
      <c r="A2246" s="232"/>
      <c r="B2246" s="356" t="s">
        <v>2437</v>
      </c>
      <c r="C2246" s="245" t="s">
        <v>1066</v>
      </c>
      <c r="D2246" s="347">
        <v>250</v>
      </c>
      <c r="E2246" s="1194"/>
      <c r="F2246" s="206">
        <f>D2246*E2246</f>
        <v>0</v>
      </c>
    </row>
    <row r="2247" spans="1:6" s="17" customFormat="1">
      <c r="A2247" s="232"/>
      <c r="B2247" s="1078"/>
      <c r="C2247" s="245"/>
      <c r="D2247" s="347"/>
      <c r="E2247" s="1194"/>
      <c r="F2247" s="206"/>
    </row>
    <row r="2248" spans="1:6" s="17" customFormat="1" ht="38.25">
      <c r="A2248" s="232" t="s">
        <v>1113</v>
      </c>
      <c r="B2248" s="349" t="s">
        <v>2438</v>
      </c>
      <c r="C2248" s="245" t="s">
        <v>1066</v>
      </c>
      <c r="D2248" s="347">
        <v>2046</v>
      </c>
      <c r="E2248" s="1194"/>
      <c r="F2248" s="206">
        <f>D2248*E2248</f>
        <v>0</v>
      </c>
    </row>
    <row r="2249" spans="1:6" s="17" customFormat="1">
      <c r="A2249" s="232"/>
      <c r="B2249" s="1078"/>
      <c r="C2249" s="245"/>
      <c r="D2249" s="347"/>
      <c r="E2249" s="1194"/>
      <c r="F2249" s="206"/>
    </row>
    <row r="2250" spans="1:6" s="17" customFormat="1" ht="25.5">
      <c r="A2250" s="232" t="s">
        <v>1118</v>
      </c>
      <c r="B2250" s="349" t="s">
        <v>2439</v>
      </c>
      <c r="C2250" s="245"/>
      <c r="D2250" s="347"/>
      <c r="E2250" s="1194"/>
      <c r="F2250" s="206"/>
    </row>
    <row r="2251" spans="1:6" s="17" customFormat="1" ht="25.5">
      <c r="A2251" s="232"/>
      <c r="B2251" s="356" t="s">
        <v>2440</v>
      </c>
      <c r="C2251" s="245"/>
      <c r="D2251" s="347"/>
      <c r="E2251" s="1194"/>
      <c r="F2251" s="206"/>
    </row>
    <row r="2252" spans="1:6" s="17" customFormat="1">
      <c r="A2252" s="232"/>
      <c r="B2252" s="356" t="s">
        <v>2441</v>
      </c>
      <c r="C2252" s="246" t="s">
        <v>1066</v>
      </c>
      <c r="D2252" s="350">
        <f>D2209</f>
        <v>2046</v>
      </c>
      <c r="E2252" s="116"/>
      <c r="F2252" s="206">
        <f>D2252*E2252</f>
        <v>0</v>
      </c>
    </row>
    <row r="2253" spans="1:6" s="17" customFormat="1">
      <c r="A2253" s="1200"/>
      <c r="B2253" s="1201"/>
      <c r="C2253" s="246"/>
      <c r="D2253" s="350"/>
      <c r="E2253" s="116"/>
      <c r="F2253" s="208"/>
    </row>
    <row r="2254" spans="1:6" s="26" customFormat="1">
      <c r="A2254" s="267" t="s">
        <v>1058</v>
      </c>
      <c r="B2254" s="344" t="s">
        <v>2442</v>
      </c>
      <c r="C2254" s="1202"/>
      <c r="D2254" s="1203"/>
      <c r="E2254" s="1204"/>
      <c r="F2254" s="209">
        <f>SUM(F2203:F2253)</f>
        <v>0</v>
      </c>
    </row>
    <row r="2255" spans="1:6" s="17" customFormat="1">
      <c r="A2255" s="1200"/>
      <c r="B2255" s="1201"/>
      <c r="C2255" s="246"/>
      <c r="D2255" s="350"/>
      <c r="E2255" s="116"/>
      <c r="F2255" s="208"/>
    </row>
    <row r="2256" spans="1:6" s="17" customFormat="1">
      <c r="A2256" s="1200"/>
      <c r="B2256" s="1201"/>
      <c r="C2256" s="246"/>
      <c r="D2256" s="350"/>
      <c r="E2256" s="116"/>
      <c r="F2256" s="208"/>
    </row>
    <row r="2257" spans="1:10" s="22" customFormat="1">
      <c r="A2257" s="267">
        <v>2</v>
      </c>
      <c r="B2257" s="1171" t="s">
        <v>2443</v>
      </c>
      <c r="C2257" s="228"/>
      <c r="D2257" s="355"/>
      <c r="E2257" s="116"/>
      <c r="F2257" s="208"/>
      <c r="J2257" s="44"/>
    </row>
    <row r="2258" spans="1:10" s="44" customFormat="1">
      <c r="A2258" s="1205"/>
      <c r="B2258" s="368"/>
      <c r="C2258" s="228"/>
      <c r="D2258" s="1206"/>
      <c r="E2258" s="116"/>
      <c r="F2258" s="208"/>
      <c r="J2258" s="22"/>
    </row>
    <row r="2259" spans="1:10" s="44" customFormat="1">
      <c r="A2259" s="240" t="s">
        <v>1058</v>
      </c>
      <c r="B2259" s="349" t="s">
        <v>2444</v>
      </c>
      <c r="C2259" s="245"/>
      <c r="D2259" s="351"/>
      <c r="E2259" s="116"/>
      <c r="F2259" s="207"/>
    </row>
    <row r="2260" spans="1:10" s="44" customFormat="1">
      <c r="A2260" s="1205"/>
      <c r="B2260" s="356" t="s">
        <v>2445</v>
      </c>
      <c r="C2260" s="245"/>
      <c r="D2260" s="351"/>
      <c r="E2260" s="116"/>
      <c r="F2260" s="207"/>
    </row>
    <row r="2261" spans="1:10" s="44" customFormat="1">
      <c r="A2261" s="1205"/>
      <c r="B2261" s="356" t="s">
        <v>2446</v>
      </c>
      <c r="C2261" s="245"/>
      <c r="D2261" s="351"/>
      <c r="E2261" s="116"/>
      <c r="F2261" s="207"/>
    </row>
    <row r="2262" spans="1:10" s="44" customFormat="1">
      <c r="A2262" s="1205"/>
      <c r="B2262" s="356" t="s">
        <v>2447</v>
      </c>
      <c r="C2262" s="245"/>
      <c r="D2262" s="351"/>
      <c r="E2262" s="116"/>
      <c r="F2262" s="207"/>
    </row>
    <row r="2263" spans="1:10" s="44" customFormat="1" ht="25.5">
      <c r="A2263" s="1205"/>
      <c r="B2263" s="356" t="s">
        <v>2448</v>
      </c>
      <c r="C2263" s="245"/>
      <c r="D2263" s="351"/>
      <c r="E2263" s="116"/>
      <c r="F2263" s="207"/>
    </row>
    <row r="2264" spans="1:10" s="44" customFormat="1" ht="38.25">
      <c r="A2264" s="1205"/>
      <c r="B2264" s="356" t="s">
        <v>2449</v>
      </c>
      <c r="C2264" s="245"/>
      <c r="D2264" s="351"/>
      <c r="E2264" s="116"/>
      <c r="F2264" s="207"/>
    </row>
    <row r="2265" spans="1:10" s="44" customFormat="1" ht="38.25">
      <c r="A2265" s="1205"/>
      <c r="B2265" s="356" t="s">
        <v>2450</v>
      </c>
      <c r="C2265" s="245"/>
      <c r="D2265" s="351"/>
      <c r="E2265" s="116"/>
      <c r="F2265" s="207"/>
    </row>
    <row r="2266" spans="1:10" s="44" customFormat="1" ht="52.5">
      <c r="A2266" s="1205"/>
      <c r="B2266" s="356" t="s">
        <v>2451</v>
      </c>
      <c r="C2266" s="245" t="s">
        <v>1069</v>
      </c>
      <c r="D2266" s="347">
        <v>640</v>
      </c>
      <c r="E2266" s="1194"/>
      <c r="F2266" s="206">
        <f>D2266*E2266</f>
        <v>0</v>
      </c>
    </row>
    <row r="2267" spans="1:10" s="44" customFormat="1">
      <c r="A2267" s="1205"/>
      <c r="B2267" s="368"/>
      <c r="C2267" s="228"/>
      <c r="D2267" s="1206"/>
      <c r="E2267" s="116"/>
      <c r="F2267" s="208"/>
    </row>
    <row r="2268" spans="1:10" s="44" customFormat="1" ht="25.5">
      <c r="A2268" s="240" t="s">
        <v>1067</v>
      </c>
      <c r="B2268" s="349" t="s">
        <v>2452</v>
      </c>
      <c r="C2268" s="245"/>
      <c r="D2268" s="700"/>
      <c r="E2268" s="1194"/>
      <c r="F2268" s="206"/>
    </row>
    <row r="2269" spans="1:10" s="44" customFormat="1">
      <c r="A2269" s="240"/>
      <c r="B2269" s="356" t="s">
        <v>2453</v>
      </c>
      <c r="C2269" s="245"/>
      <c r="D2269" s="347"/>
      <c r="E2269" s="116"/>
      <c r="F2269" s="206"/>
    </row>
    <row r="2270" spans="1:10" s="44" customFormat="1">
      <c r="A2270" s="240"/>
      <c r="B2270" s="356" t="s">
        <v>2446</v>
      </c>
      <c r="C2270" s="245"/>
      <c r="D2270" s="347"/>
      <c r="E2270" s="116"/>
      <c r="F2270" s="206"/>
    </row>
    <row r="2271" spans="1:10" s="44" customFormat="1" ht="78">
      <c r="A2271" s="240"/>
      <c r="B2271" s="356" t="s">
        <v>2454</v>
      </c>
      <c r="C2271" s="245"/>
      <c r="D2271" s="347"/>
      <c r="E2271" s="1194"/>
      <c r="F2271" s="206"/>
    </row>
    <row r="2272" spans="1:10" s="44" customFormat="1" ht="63.75">
      <c r="A2272" s="240"/>
      <c r="B2272" s="356" t="s">
        <v>2455</v>
      </c>
      <c r="C2272" s="245"/>
      <c r="D2272" s="347"/>
      <c r="E2272" s="1194"/>
      <c r="F2272" s="206"/>
    </row>
    <row r="2273" spans="1:6" s="44" customFormat="1" ht="38.25">
      <c r="A2273" s="240"/>
      <c r="B2273" s="356" t="s">
        <v>2456</v>
      </c>
      <c r="C2273" s="245"/>
      <c r="D2273" s="347"/>
      <c r="E2273" s="1194"/>
      <c r="F2273" s="206"/>
    </row>
    <row r="2274" spans="1:6" s="44" customFormat="1" ht="25.5">
      <c r="A2274" s="240"/>
      <c r="B2274" s="356" t="s">
        <v>2457</v>
      </c>
      <c r="C2274" s="245"/>
      <c r="D2274" s="347"/>
      <c r="E2274" s="1194"/>
      <c r="F2274" s="206"/>
    </row>
    <row r="2275" spans="1:6" s="44" customFormat="1" ht="27">
      <c r="A2275" s="240"/>
      <c r="B2275" s="356" t="s">
        <v>2458</v>
      </c>
      <c r="C2275" s="245" t="s">
        <v>1069</v>
      </c>
      <c r="D2275" s="347">
        <v>845</v>
      </c>
      <c r="E2275" s="1194"/>
      <c r="F2275" s="206">
        <f>D2275*E2275</f>
        <v>0</v>
      </c>
    </row>
    <row r="2276" spans="1:6" s="44" customFormat="1">
      <c r="A2276" s="240"/>
      <c r="B2276" s="356"/>
      <c r="C2276" s="245"/>
      <c r="D2276" s="347"/>
      <c r="E2276" s="1194"/>
      <c r="F2276" s="206"/>
    </row>
    <row r="2277" spans="1:6" s="44" customFormat="1">
      <c r="A2277" s="240"/>
      <c r="B2277" s="356"/>
      <c r="C2277" s="245"/>
      <c r="D2277" s="347"/>
      <c r="E2277" s="1194"/>
      <c r="F2277" s="206"/>
    </row>
    <row r="2278" spans="1:6" s="44" customFormat="1" ht="38.25">
      <c r="A2278" s="348" t="s">
        <v>1092</v>
      </c>
      <c r="B2278" s="349" t="s">
        <v>2459</v>
      </c>
      <c r="C2278" s="245"/>
      <c r="D2278" s="353"/>
      <c r="E2278" s="1194"/>
      <c r="F2278" s="206"/>
    </row>
    <row r="2279" spans="1:6" s="44" customFormat="1">
      <c r="A2279" s="232"/>
      <c r="B2279" s="356" t="s">
        <v>2460</v>
      </c>
      <c r="C2279" s="245"/>
      <c r="D2279" s="353"/>
      <c r="E2279" s="1194"/>
      <c r="F2279" s="206"/>
    </row>
    <row r="2280" spans="1:6" s="44" customFormat="1" ht="25.5">
      <c r="A2280" s="232"/>
      <c r="B2280" s="356" t="s">
        <v>2461</v>
      </c>
      <c r="C2280" s="245"/>
      <c r="D2280" s="353"/>
      <c r="E2280" s="1194"/>
      <c r="F2280" s="206"/>
    </row>
    <row r="2281" spans="1:6" s="44" customFormat="1">
      <c r="A2281" s="232"/>
      <c r="B2281" s="356" t="s">
        <v>2462</v>
      </c>
      <c r="C2281" s="245"/>
      <c r="D2281" s="353"/>
      <c r="E2281" s="1194"/>
      <c r="F2281" s="206"/>
    </row>
    <row r="2282" spans="1:6" s="44" customFormat="1">
      <c r="A2282" s="232"/>
      <c r="B2282" s="356" t="s">
        <v>2446</v>
      </c>
      <c r="C2282" s="245"/>
      <c r="D2282" s="353"/>
      <c r="E2282" s="1194"/>
      <c r="F2282" s="206"/>
    </row>
    <row r="2283" spans="1:6" s="44" customFormat="1">
      <c r="A2283" s="232"/>
      <c r="B2283" s="356" t="s">
        <v>2463</v>
      </c>
      <c r="C2283" s="245"/>
      <c r="D2283" s="353"/>
      <c r="E2283" s="1194"/>
      <c r="F2283" s="206"/>
    </row>
    <row r="2284" spans="1:6" s="44" customFormat="1" ht="89.25">
      <c r="A2284" s="232"/>
      <c r="B2284" s="356" t="s">
        <v>2464</v>
      </c>
      <c r="C2284" s="245"/>
      <c r="D2284" s="353"/>
      <c r="E2284" s="1194"/>
      <c r="F2284" s="206"/>
    </row>
    <row r="2285" spans="1:6" s="44" customFormat="1" ht="89.25">
      <c r="A2285" s="232"/>
      <c r="B2285" s="356" t="s">
        <v>2465</v>
      </c>
      <c r="C2285" s="245"/>
      <c r="D2285" s="353"/>
      <c r="E2285" s="1194"/>
      <c r="F2285" s="206"/>
    </row>
    <row r="2286" spans="1:6" s="44" customFormat="1" ht="25.5">
      <c r="A2286" s="232"/>
      <c r="B2286" s="356" t="s">
        <v>2466</v>
      </c>
      <c r="C2286" s="245"/>
      <c r="D2286" s="353"/>
      <c r="E2286" s="1194"/>
      <c r="F2286" s="206"/>
    </row>
    <row r="2287" spans="1:6" s="44" customFormat="1" ht="63.75">
      <c r="A2287" s="232"/>
      <c r="B2287" s="356" t="s">
        <v>2467</v>
      </c>
      <c r="C2287" s="245"/>
      <c r="D2287" s="353"/>
      <c r="E2287" s="1194"/>
      <c r="F2287" s="206"/>
    </row>
    <row r="2288" spans="1:6" s="44" customFormat="1" ht="39.75">
      <c r="A2288" s="232"/>
      <c r="B2288" s="356" t="s">
        <v>2468</v>
      </c>
      <c r="C2288" s="245"/>
      <c r="D2288" s="353"/>
      <c r="E2288" s="1194"/>
      <c r="F2288" s="206"/>
    </row>
    <row r="2289" spans="1:6" s="44" customFormat="1" ht="27">
      <c r="A2289" s="232"/>
      <c r="B2289" s="357" t="s">
        <v>2469</v>
      </c>
      <c r="C2289" s="245"/>
      <c r="D2289" s="353"/>
      <c r="E2289" s="1194"/>
      <c r="F2289" s="206"/>
    </row>
    <row r="2290" spans="1:6" s="44" customFormat="1" ht="41.25">
      <c r="A2290" s="232"/>
      <c r="B2290" s="357" t="s">
        <v>2470</v>
      </c>
      <c r="C2290" s="245"/>
      <c r="D2290" s="353"/>
      <c r="E2290" s="1194"/>
      <c r="F2290" s="206"/>
    </row>
    <row r="2291" spans="1:6" s="44" customFormat="1">
      <c r="A2291" s="1207"/>
      <c r="B2291" s="1208"/>
      <c r="C2291" s="245"/>
      <c r="D2291" s="353"/>
      <c r="E2291" s="1194"/>
      <c r="F2291" s="206"/>
    </row>
    <row r="2292" spans="1:6" s="44" customFormat="1">
      <c r="A2292" s="1207"/>
      <c r="B2292" s="1208"/>
      <c r="C2292" s="245"/>
      <c r="D2292" s="353"/>
      <c r="E2292" s="1194"/>
      <c r="F2292" s="206"/>
    </row>
    <row r="2293" spans="1:6" s="44" customFormat="1" ht="25.5">
      <c r="A2293" s="348" t="s">
        <v>2471</v>
      </c>
      <c r="B2293" s="349" t="s">
        <v>2472</v>
      </c>
      <c r="C2293" s="245"/>
      <c r="D2293" s="353"/>
      <c r="E2293" s="1194"/>
      <c r="F2293" s="206"/>
    </row>
    <row r="2294" spans="1:6" s="44" customFormat="1">
      <c r="A2294" s="232"/>
      <c r="B2294" s="356" t="s">
        <v>2432</v>
      </c>
      <c r="C2294" s="245"/>
      <c r="D2294" s="353"/>
      <c r="E2294" s="1194"/>
      <c r="F2294" s="206"/>
    </row>
    <row r="2295" spans="1:6" s="44" customFormat="1">
      <c r="A2295" s="232"/>
      <c r="B2295" s="357" t="s">
        <v>2473</v>
      </c>
      <c r="C2295" s="245"/>
      <c r="D2295" s="353"/>
      <c r="E2295" s="1194"/>
      <c r="F2295" s="206"/>
    </row>
    <row r="2296" spans="1:6" s="44" customFormat="1">
      <c r="A2296" s="232"/>
      <c r="B2296" s="357" t="s">
        <v>2474</v>
      </c>
      <c r="C2296" s="245"/>
      <c r="D2296" s="353"/>
      <c r="E2296" s="1194"/>
      <c r="F2296" s="206"/>
    </row>
    <row r="2297" spans="1:6" s="44" customFormat="1">
      <c r="A2297" s="232"/>
      <c r="B2297" s="357" t="s">
        <v>2475</v>
      </c>
      <c r="C2297" s="245"/>
      <c r="D2297" s="353"/>
      <c r="E2297" s="1194"/>
      <c r="F2297" s="206"/>
    </row>
    <row r="2298" spans="1:6" s="44" customFormat="1">
      <c r="A2298" s="232"/>
      <c r="B2298" s="357" t="s">
        <v>2476</v>
      </c>
      <c r="C2298" s="245"/>
      <c r="D2298" s="353"/>
      <c r="E2298" s="1194"/>
      <c r="F2298" s="206"/>
    </row>
    <row r="2299" spans="1:6" s="44" customFormat="1" ht="25.5">
      <c r="A2299" s="232"/>
      <c r="B2299" s="357" t="s">
        <v>2477</v>
      </c>
      <c r="C2299" s="245"/>
      <c r="D2299" s="353"/>
      <c r="E2299" s="1194"/>
      <c r="F2299" s="206"/>
    </row>
    <row r="2300" spans="1:6" s="44" customFormat="1" ht="27">
      <c r="A2300" s="232"/>
      <c r="B2300" s="356" t="s">
        <v>2478</v>
      </c>
      <c r="C2300" s="245" t="s">
        <v>1069</v>
      </c>
      <c r="D2300" s="347">
        <v>210</v>
      </c>
      <c r="E2300" s="1194"/>
      <c r="F2300" s="206">
        <f>D2300*E2300</f>
        <v>0</v>
      </c>
    </row>
    <row r="2301" spans="1:6" s="44" customFormat="1">
      <c r="A2301" s="232"/>
      <c r="B2301" s="356"/>
      <c r="C2301" s="245"/>
      <c r="D2301" s="353"/>
      <c r="E2301" s="1194"/>
      <c r="F2301" s="206"/>
    </row>
    <row r="2302" spans="1:6" s="44" customFormat="1" ht="25.5">
      <c r="A2302" s="348" t="s">
        <v>2479</v>
      </c>
      <c r="B2302" s="349" t="s">
        <v>2480</v>
      </c>
      <c r="C2302" s="245"/>
      <c r="D2302" s="353"/>
      <c r="E2302" s="1194"/>
      <c r="F2302" s="206"/>
    </row>
    <row r="2303" spans="1:6" s="44" customFormat="1" ht="25.5">
      <c r="A2303" s="232"/>
      <c r="B2303" s="356" t="s">
        <v>2481</v>
      </c>
      <c r="C2303" s="245"/>
      <c r="D2303" s="353"/>
      <c r="E2303" s="1194"/>
      <c r="F2303" s="206"/>
    </row>
    <row r="2304" spans="1:6" s="44" customFormat="1" ht="39.75">
      <c r="A2304" s="232"/>
      <c r="B2304" s="356" t="s">
        <v>2482</v>
      </c>
      <c r="C2304" s="245"/>
      <c r="D2304" s="353"/>
      <c r="E2304" s="1194"/>
      <c r="F2304" s="206"/>
    </row>
    <row r="2305" spans="1:10" s="44" customFormat="1">
      <c r="A2305" s="232"/>
      <c r="B2305" s="356" t="s">
        <v>2483</v>
      </c>
      <c r="C2305" s="245"/>
      <c r="D2305" s="353"/>
      <c r="E2305" s="1194"/>
      <c r="F2305" s="206"/>
    </row>
    <row r="2306" spans="1:10" s="44" customFormat="1">
      <c r="A2306" s="232"/>
      <c r="B2306" s="357" t="s">
        <v>2484</v>
      </c>
      <c r="C2306" s="245"/>
      <c r="D2306" s="353"/>
      <c r="E2306" s="1194"/>
      <c r="F2306" s="206"/>
    </row>
    <row r="2307" spans="1:10" s="44" customFormat="1">
      <c r="A2307" s="232"/>
      <c r="B2307" s="357" t="s">
        <v>2485</v>
      </c>
      <c r="C2307" s="245"/>
      <c r="D2307" s="353"/>
      <c r="E2307" s="1194"/>
      <c r="F2307" s="206"/>
    </row>
    <row r="2308" spans="1:10" s="44" customFormat="1">
      <c r="A2308" s="232"/>
      <c r="B2308" s="357" t="s">
        <v>2486</v>
      </c>
      <c r="C2308" s="245"/>
      <c r="D2308" s="353"/>
      <c r="E2308" s="1194"/>
      <c r="F2308" s="206"/>
    </row>
    <row r="2309" spans="1:10" s="44" customFormat="1">
      <c r="A2309" s="232"/>
      <c r="B2309" s="357" t="s">
        <v>2487</v>
      </c>
      <c r="C2309" s="245"/>
      <c r="D2309" s="353"/>
      <c r="E2309" s="1194"/>
      <c r="F2309" s="206"/>
    </row>
    <row r="2310" spans="1:10" s="44" customFormat="1" ht="14.25">
      <c r="A2310" s="232"/>
      <c r="B2310" s="356" t="s">
        <v>2488</v>
      </c>
      <c r="C2310" s="245" t="s">
        <v>1069</v>
      </c>
      <c r="D2310" s="347">
        <f>D2300</f>
        <v>210</v>
      </c>
      <c r="E2310" s="1194"/>
      <c r="F2310" s="206">
        <f>D2310*E2310</f>
        <v>0</v>
      </c>
    </row>
    <row r="2311" spans="1:10" s="44" customFormat="1">
      <c r="A2311" s="240"/>
      <c r="B2311" s="1209"/>
      <c r="C2311" s="245"/>
      <c r="D2311" s="347"/>
      <c r="E2311" s="1194"/>
      <c r="F2311" s="206"/>
    </row>
    <row r="2312" spans="1:10" s="44" customFormat="1">
      <c r="A2312" s="240" t="s">
        <v>1099</v>
      </c>
      <c r="B2312" s="352" t="s">
        <v>2489</v>
      </c>
      <c r="C2312" s="245"/>
      <c r="D2312" s="347"/>
      <c r="E2312" s="1194"/>
      <c r="F2312" s="206"/>
    </row>
    <row r="2313" spans="1:10" s="44" customFormat="1" ht="89.25">
      <c r="A2313" s="240"/>
      <c r="B2313" s="1210" t="s">
        <v>2490</v>
      </c>
      <c r="C2313" s="245"/>
      <c r="D2313" s="347"/>
      <c r="E2313" s="1194"/>
      <c r="F2313" s="206"/>
    </row>
    <row r="2314" spans="1:10" s="44" customFormat="1" ht="25.5">
      <c r="A2314" s="240"/>
      <c r="B2314" s="1210" t="s">
        <v>2491</v>
      </c>
      <c r="C2314" s="245"/>
      <c r="D2314" s="347"/>
      <c r="E2314" s="116"/>
      <c r="F2314" s="206"/>
    </row>
    <row r="2315" spans="1:10" s="44" customFormat="1" ht="14.25">
      <c r="A2315" s="240"/>
      <c r="B2315" s="356" t="s">
        <v>2492</v>
      </c>
      <c r="C2315" s="246" t="s">
        <v>1066</v>
      </c>
      <c r="D2315" s="350">
        <v>1683</v>
      </c>
      <c r="E2315" s="116"/>
      <c r="F2315" s="208">
        <f>D2315*E2315</f>
        <v>0</v>
      </c>
    </row>
    <row r="2316" spans="1:10" s="44" customFormat="1">
      <c r="A2316" s="240"/>
      <c r="B2316" s="368"/>
      <c r="C2316" s="228"/>
      <c r="D2316" s="1206"/>
      <c r="E2316" s="116"/>
      <c r="F2316" s="208"/>
    </row>
    <row r="2317" spans="1:10" s="44" customFormat="1">
      <c r="A2317" s="240"/>
      <c r="B2317" s="368"/>
      <c r="C2317" s="228"/>
      <c r="D2317" s="1206"/>
      <c r="E2317" s="116"/>
      <c r="F2317" s="208"/>
    </row>
    <row r="2318" spans="1:10" s="17" customFormat="1" ht="25.5">
      <c r="A2318" s="240" t="s">
        <v>1137</v>
      </c>
      <c r="B2318" s="349" t="s">
        <v>2493</v>
      </c>
      <c r="C2318" s="245"/>
      <c r="D2318" s="347"/>
      <c r="E2318" s="118"/>
      <c r="F2318" s="208"/>
      <c r="J2318" s="44"/>
    </row>
    <row r="2319" spans="1:10" s="17" customFormat="1" ht="38.25">
      <c r="A2319" s="240"/>
      <c r="B2319" s="356" t="s">
        <v>2494</v>
      </c>
      <c r="C2319" s="245"/>
      <c r="D2319" s="347"/>
      <c r="E2319" s="1194"/>
      <c r="F2319" s="208"/>
    </row>
    <row r="2320" spans="1:10" s="17" customFormat="1" ht="27">
      <c r="A2320" s="240"/>
      <c r="B2320" s="356" t="s">
        <v>2495</v>
      </c>
      <c r="C2320" s="245"/>
      <c r="D2320" s="347"/>
      <c r="E2320" s="1194"/>
      <c r="F2320" s="208"/>
    </row>
    <row r="2321" spans="1:13" s="17" customFormat="1" ht="25.5">
      <c r="A2321" s="240"/>
      <c r="B2321" s="356" t="s">
        <v>2496</v>
      </c>
      <c r="C2321" s="245"/>
      <c r="D2321" s="347"/>
      <c r="E2321" s="1194"/>
      <c r="F2321" s="208"/>
    </row>
    <row r="2322" spans="1:13" s="17" customFormat="1">
      <c r="A2322" s="240"/>
      <c r="B2322" s="356" t="s">
        <v>2432</v>
      </c>
      <c r="C2322" s="245"/>
      <c r="D2322" s="347"/>
      <c r="E2322" s="1194"/>
      <c r="F2322" s="208"/>
    </row>
    <row r="2323" spans="1:13" s="17" customFormat="1" ht="38.25">
      <c r="A2323" s="240"/>
      <c r="B2323" s="357" t="s">
        <v>2497</v>
      </c>
      <c r="C2323" s="245"/>
      <c r="D2323" s="347"/>
      <c r="E2323" s="1194"/>
      <c r="F2323" s="208"/>
    </row>
    <row r="2324" spans="1:13" s="17" customFormat="1" ht="25.5">
      <c r="A2324" s="240"/>
      <c r="B2324" s="357" t="s">
        <v>2498</v>
      </c>
      <c r="C2324" s="245"/>
      <c r="D2324" s="347"/>
      <c r="E2324" s="1194"/>
      <c r="F2324" s="208"/>
    </row>
    <row r="2325" spans="1:13" s="17" customFormat="1" ht="27">
      <c r="A2325" s="240"/>
      <c r="B2325" s="356" t="s">
        <v>2499</v>
      </c>
      <c r="C2325" s="245" t="s">
        <v>1069</v>
      </c>
      <c r="D2325" s="347">
        <v>515</v>
      </c>
      <c r="E2325" s="1194"/>
      <c r="F2325" s="208">
        <f>D2325*E2325</f>
        <v>0</v>
      </c>
    </row>
    <row r="2326" spans="1:13" s="22" customFormat="1">
      <c r="A2326" s="240"/>
      <c r="B2326" s="356"/>
      <c r="C2326" s="245"/>
      <c r="D2326" s="353"/>
      <c r="E2326" s="118"/>
      <c r="F2326" s="210"/>
      <c r="J2326" s="17"/>
    </row>
    <row r="2327" spans="1:13" s="17" customFormat="1" ht="25.5">
      <c r="A2327" s="240" t="s">
        <v>1140</v>
      </c>
      <c r="B2327" s="352" t="s">
        <v>2500</v>
      </c>
      <c r="C2327" s="245"/>
      <c r="D2327" s="347"/>
      <c r="E2327" s="118"/>
      <c r="F2327" s="210"/>
      <c r="J2327" s="22"/>
    </row>
    <row r="2328" spans="1:13" s="17" customFormat="1" ht="25.5">
      <c r="A2328" s="240"/>
      <c r="B2328" s="1209" t="s">
        <v>2501</v>
      </c>
      <c r="C2328" s="245" t="s">
        <v>1066</v>
      </c>
      <c r="D2328" s="347">
        <v>210</v>
      </c>
      <c r="E2328" s="1194"/>
      <c r="F2328" s="206">
        <f>D2328*E2328</f>
        <v>0</v>
      </c>
    </row>
    <row r="2329" spans="1:13" s="17" customFormat="1">
      <c r="A2329" s="1022"/>
      <c r="B2329" s="1209"/>
      <c r="C2329" s="238"/>
      <c r="D2329" s="347"/>
      <c r="E2329" s="1194"/>
      <c r="F2329" s="206"/>
      <c r="J2329" s="22"/>
    </row>
    <row r="2330" spans="1:13" s="22" customFormat="1">
      <c r="A2330" s="267" t="s">
        <v>1067</v>
      </c>
      <c r="B2330" s="344" t="s">
        <v>2502</v>
      </c>
      <c r="C2330" s="224"/>
      <c r="D2330" s="1211"/>
      <c r="E2330" s="1212"/>
      <c r="F2330" s="209">
        <f>SUM(F2264:F2329)</f>
        <v>0</v>
      </c>
      <c r="J2330" s="44"/>
    </row>
    <row r="2331" spans="1:13" s="17" customFormat="1">
      <c r="A2331" s="1022"/>
      <c r="B2331" s="1209"/>
      <c r="C2331" s="238"/>
      <c r="D2331" s="347"/>
      <c r="E2331" s="1194"/>
      <c r="F2331" s="206"/>
    </row>
    <row r="2332" spans="1:13" s="17" customFormat="1">
      <c r="A2332" s="1022"/>
      <c r="B2332" s="1209"/>
      <c r="C2332" s="238"/>
      <c r="D2332" s="347"/>
      <c r="E2332" s="1194"/>
      <c r="F2332" s="206"/>
    </row>
    <row r="2333" spans="1:13" s="17" customFormat="1">
      <c r="A2333" s="1022"/>
      <c r="B2333" s="1209"/>
      <c r="C2333" s="238"/>
      <c r="D2333" s="347"/>
      <c r="E2333" s="1194"/>
      <c r="F2333" s="206"/>
    </row>
    <row r="2334" spans="1:13" s="17" customFormat="1">
      <c r="A2334" s="267" t="s">
        <v>1092</v>
      </c>
      <c r="B2334" s="1061" t="s">
        <v>2503</v>
      </c>
      <c r="C2334" s="292"/>
      <c r="D2334" s="350"/>
      <c r="E2334" s="116"/>
      <c r="F2334" s="208"/>
    </row>
    <row r="2335" spans="1:13" s="44" customFormat="1">
      <c r="A2335" s="1205"/>
      <c r="B2335" s="368"/>
      <c r="C2335" s="1200"/>
      <c r="D2335" s="1206"/>
      <c r="E2335" s="116"/>
      <c r="F2335" s="208"/>
      <c r="J2335" s="17"/>
    </row>
    <row r="2336" spans="1:13" s="17" customFormat="1" ht="38.25">
      <c r="A2336" s="348" t="s">
        <v>1058</v>
      </c>
      <c r="B2336" s="349" t="s">
        <v>2504</v>
      </c>
      <c r="C2336" s="245"/>
      <c r="D2336" s="350"/>
      <c r="E2336" s="116"/>
      <c r="F2336" s="208"/>
      <c r="J2336" s="44"/>
      <c r="M2336" s="24"/>
    </row>
    <row r="2337" spans="1:13" s="17" customFormat="1" ht="63.75">
      <c r="A2337" s="232"/>
      <c r="B2337" s="356" t="s">
        <v>2505</v>
      </c>
      <c r="C2337" s="245"/>
      <c r="D2337" s="350"/>
      <c r="E2337" s="116"/>
      <c r="F2337" s="208"/>
      <c r="M2337" s="24"/>
    </row>
    <row r="2338" spans="1:13" s="17" customFormat="1" ht="38.25">
      <c r="A2338" s="232"/>
      <c r="B2338" s="356" t="s">
        <v>2506</v>
      </c>
      <c r="C2338" s="245"/>
      <c r="D2338" s="350"/>
      <c r="E2338" s="116"/>
      <c r="F2338" s="208"/>
      <c r="M2338" s="24"/>
    </row>
    <row r="2339" spans="1:13" s="17" customFormat="1" ht="25.5">
      <c r="A2339" s="232"/>
      <c r="B2339" s="356" t="s">
        <v>2507</v>
      </c>
      <c r="C2339" s="245"/>
      <c r="D2339" s="350"/>
      <c r="E2339" s="116"/>
      <c r="F2339" s="208"/>
      <c r="M2339" s="24"/>
    </row>
    <row r="2340" spans="1:13" s="17" customFormat="1" ht="25.5">
      <c r="A2340" s="232"/>
      <c r="B2340" s="356" t="s">
        <v>2508</v>
      </c>
      <c r="C2340" s="245"/>
      <c r="D2340" s="350"/>
      <c r="E2340" s="116"/>
      <c r="F2340" s="208"/>
      <c r="M2340" s="24"/>
    </row>
    <row r="2341" spans="1:13" s="17" customFormat="1" ht="14.25">
      <c r="A2341" s="232"/>
      <c r="B2341" s="356" t="s">
        <v>2509</v>
      </c>
      <c r="C2341" s="245"/>
      <c r="D2341" s="350"/>
      <c r="E2341" s="116"/>
      <c r="F2341" s="208"/>
      <c r="M2341" s="24"/>
    </row>
    <row r="2342" spans="1:13" s="17" customFormat="1" ht="25.5">
      <c r="A2342" s="232"/>
      <c r="B2342" s="356" t="s">
        <v>2510</v>
      </c>
      <c r="C2342" s="245"/>
      <c r="D2342" s="350"/>
      <c r="E2342" s="116"/>
      <c r="F2342" s="208"/>
      <c r="M2342" s="24"/>
    </row>
    <row r="2343" spans="1:13" s="17" customFormat="1" ht="25.5">
      <c r="A2343" s="232"/>
      <c r="B2343" s="356" t="s">
        <v>2511</v>
      </c>
      <c r="C2343" s="245"/>
      <c r="D2343" s="350"/>
      <c r="E2343" s="116"/>
      <c r="F2343" s="208"/>
      <c r="M2343" s="24"/>
    </row>
    <row r="2344" spans="1:13" s="17" customFormat="1">
      <c r="A2344" s="232"/>
      <c r="B2344" s="356" t="s">
        <v>2432</v>
      </c>
      <c r="C2344" s="245"/>
      <c r="D2344" s="350"/>
      <c r="E2344" s="116"/>
      <c r="F2344" s="208"/>
      <c r="M2344" s="24"/>
    </row>
    <row r="2345" spans="1:13" s="17" customFormat="1" ht="25.5">
      <c r="A2345" s="232"/>
      <c r="B2345" s="357" t="s">
        <v>2512</v>
      </c>
      <c r="C2345" s="245"/>
      <c r="D2345" s="350"/>
      <c r="E2345" s="116"/>
      <c r="F2345" s="208"/>
      <c r="M2345" s="24"/>
    </row>
    <row r="2346" spans="1:13" s="17" customFormat="1">
      <c r="A2346" s="232"/>
      <c r="B2346" s="357" t="s">
        <v>2513</v>
      </c>
      <c r="C2346" s="245"/>
      <c r="D2346" s="350"/>
      <c r="E2346" s="116"/>
      <c r="F2346" s="208"/>
      <c r="M2346" s="24"/>
    </row>
    <row r="2347" spans="1:13" s="17" customFormat="1" ht="25.5">
      <c r="A2347" s="232"/>
      <c r="B2347" s="357" t="s">
        <v>2514</v>
      </c>
      <c r="C2347" s="245"/>
      <c r="D2347" s="350"/>
      <c r="E2347" s="116"/>
      <c r="F2347" s="208"/>
      <c r="M2347" s="24"/>
    </row>
    <row r="2348" spans="1:13" s="17" customFormat="1">
      <c r="A2348" s="232"/>
      <c r="B2348" s="357" t="s">
        <v>2515</v>
      </c>
      <c r="C2348" s="245"/>
      <c r="D2348" s="350"/>
      <c r="E2348" s="116"/>
      <c r="F2348" s="208"/>
      <c r="M2348" s="24"/>
    </row>
    <row r="2349" spans="1:13" s="17" customFormat="1" ht="38.25">
      <c r="A2349" s="232"/>
      <c r="B2349" s="357" t="s">
        <v>2516</v>
      </c>
      <c r="C2349" s="245"/>
      <c r="D2349" s="350"/>
      <c r="E2349" s="116"/>
      <c r="F2349" s="208"/>
      <c r="M2349" s="24"/>
    </row>
    <row r="2350" spans="1:13" s="17" customFormat="1" ht="27">
      <c r="A2350" s="232"/>
      <c r="B2350" s="356" t="s">
        <v>2517</v>
      </c>
      <c r="C2350" s="245" t="s">
        <v>1069</v>
      </c>
      <c r="D2350" s="350">
        <v>900</v>
      </c>
      <c r="E2350" s="116"/>
      <c r="F2350" s="208">
        <f>D2350*E2350</f>
        <v>0</v>
      </c>
      <c r="M2350" s="24"/>
    </row>
    <row r="2351" spans="1:13" s="17" customFormat="1">
      <c r="A2351" s="232"/>
      <c r="B2351" s="356"/>
      <c r="C2351" s="245"/>
      <c r="D2351" s="350"/>
      <c r="E2351" s="116"/>
      <c r="F2351" s="208"/>
      <c r="M2351" s="24"/>
    </row>
    <row r="2352" spans="1:13" s="17" customFormat="1">
      <c r="A2352" s="232"/>
      <c r="B2352" s="356"/>
      <c r="C2352" s="245"/>
      <c r="D2352" s="350"/>
      <c r="E2352" s="116"/>
      <c r="F2352" s="208"/>
      <c r="M2352" s="24"/>
    </row>
    <row r="2353" spans="1:13" s="17" customFormat="1" ht="38.25">
      <c r="A2353" s="348" t="s">
        <v>1067</v>
      </c>
      <c r="B2353" s="349" t="s">
        <v>2518</v>
      </c>
      <c r="C2353" s="245"/>
      <c r="D2353" s="351"/>
      <c r="E2353" s="117"/>
      <c r="F2353" s="211"/>
      <c r="M2353" s="24"/>
    </row>
    <row r="2354" spans="1:13" s="17" customFormat="1" ht="63.75">
      <c r="A2354" s="1195"/>
      <c r="B2354" s="356" t="s">
        <v>2505</v>
      </c>
      <c r="C2354" s="245"/>
      <c r="D2354" s="351"/>
      <c r="E2354" s="116"/>
      <c r="F2354" s="1213"/>
      <c r="M2354" s="24"/>
    </row>
    <row r="2355" spans="1:13" s="17" customFormat="1" ht="38.25">
      <c r="A2355" s="1195"/>
      <c r="B2355" s="356" t="s">
        <v>2506</v>
      </c>
      <c r="C2355" s="245"/>
      <c r="D2355" s="351"/>
      <c r="E2355" s="116"/>
      <c r="F2355" s="1213"/>
      <c r="M2355" s="24"/>
    </row>
    <row r="2356" spans="1:13" s="17" customFormat="1" ht="25.5">
      <c r="A2356" s="1195"/>
      <c r="B2356" s="356" t="s">
        <v>2507</v>
      </c>
      <c r="C2356" s="245"/>
      <c r="D2356" s="351"/>
      <c r="E2356" s="116"/>
      <c r="F2356" s="1213"/>
      <c r="M2356" s="24"/>
    </row>
    <row r="2357" spans="1:13" s="17" customFormat="1" ht="25.5">
      <c r="A2357" s="1195"/>
      <c r="B2357" s="356" t="s">
        <v>2508</v>
      </c>
      <c r="C2357" s="245"/>
      <c r="D2357" s="351"/>
      <c r="E2357" s="116"/>
      <c r="F2357" s="1213"/>
      <c r="M2357" s="24"/>
    </row>
    <row r="2358" spans="1:13" s="17" customFormat="1" ht="14.25">
      <c r="A2358" s="1195"/>
      <c r="B2358" s="356" t="s">
        <v>2519</v>
      </c>
      <c r="C2358" s="245"/>
      <c r="D2358" s="351"/>
      <c r="E2358" s="116"/>
      <c r="F2358" s="1213"/>
      <c r="M2358" s="24"/>
    </row>
    <row r="2359" spans="1:13" s="17" customFormat="1" ht="25.5">
      <c r="A2359" s="1195"/>
      <c r="B2359" s="356" t="s">
        <v>2510</v>
      </c>
      <c r="C2359" s="245"/>
      <c r="D2359" s="351"/>
      <c r="E2359" s="116"/>
      <c r="F2359" s="1213"/>
      <c r="M2359" s="24"/>
    </row>
    <row r="2360" spans="1:13" s="17" customFormat="1" ht="25.5">
      <c r="A2360" s="1195"/>
      <c r="B2360" s="356" t="s">
        <v>2511</v>
      </c>
      <c r="C2360" s="245"/>
      <c r="D2360" s="351"/>
      <c r="E2360" s="116"/>
      <c r="F2360" s="1213"/>
      <c r="M2360" s="24"/>
    </row>
    <row r="2361" spans="1:13" s="17" customFormat="1">
      <c r="A2361" s="1195"/>
      <c r="B2361" s="356" t="s">
        <v>2432</v>
      </c>
      <c r="C2361" s="245"/>
      <c r="D2361" s="351"/>
      <c r="E2361" s="116"/>
      <c r="F2361" s="1213"/>
      <c r="M2361" s="24"/>
    </row>
    <row r="2362" spans="1:13" s="17" customFormat="1" ht="25.5">
      <c r="A2362" s="1195"/>
      <c r="B2362" s="357" t="s">
        <v>2512</v>
      </c>
      <c r="C2362" s="245"/>
      <c r="D2362" s="351"/>
      <c r="E2362" s="116"/>
      <c r="F2362" s="1213"/>
      <c r="M2362" s="24"/>
    </row>
    <row r="2363" spans="1:13" s="17" customFormat="1">
      <c r="A2363" s="1195"/>
      <c r="B2363" s="357" t="s">
        <v>2513</v>
      </c>
      <c r="C2363" s="245"/>
      <c r="D2363" s="351"/>
      <c r="E2363" s="116"/>
      <c r="F2363" s="1213"/>
      <c r="M2363" s="24"/>
    </row>
    <row r="2364" spans="1:13" s="17" customFormat="1" ht="25.5">
      <c r="A2364" s="1195"/>
      <c r="B2364" s="357" t="s">
        <v>2514</v>
      </c>
      <c r="C2364" s="245"/>
      <c r="D2364" s="351"/>
      <c r="E2364" s="116"/>
      <c r="F2364" s="1213"/>
      <c r="M2364" s="24"/>
    </row>
    <row r="2365" spans="1:13" s="17" customFormat="1">
      <c r="A2365" s="1195"/>
      <c r="B2365" s="357" t="s">
        <v>2515</v>
      </c>
      <c r="C2365" s="245"/>
      <c r="D2365" s="351"/>
      <c r="E2365" s="116"/>
      <c r="F2365" s="1213"/>
      <c r="M2365" s="24"/>
    </row>
    <row r="2366" spans="1:13" s="17" customFormat="1" ht="38.25">
      <c r="A2366" s="1195"/>
      <c r="B2366" s="357" t="s">
        <v>2516</v>
      </c>
      <c r="C2366" s="245"/>
      <c r="D2366" s="351"/>
      <c r="E2366" s="116"/>
      <c r="F2366" s="1213"/>
      <c r="M2366" s="24"/>
    </row>
    <row r="2367" spans="1:13" s="17" customFormat="1" ht="27">
      <c r="A2367" s="1195"/>
      <c r="B2367" s="356" t="s">
        <v>2517</v>
      </c>
      <c r="C2367" s="245" t="s">
        <v>1069</v>
      </c>
      <c r="D2367" s="350">
        <v>600</v>
      </c>
      <c r="E2367" s="116"/>
      <c r="F2367" s="208">
        <f>D2367*E2367</f>
        <v>0</v>
      </c>
      <c r="M2367" s="24"/>
    </row>
    <row r="2368" spans="1:13" s="17" customFormat="1">
      <c r="A2368" s="232"/>
      <c r="B2368" s="356"/>
      <c r="C2368" s="245"/>
      <c r="D2368" s="350"/>
      <c r="E2368" s="116"/>
      <c r="F2368" s="208"/>
      <c r="M2368" s="24"/>
    </row>
    <row r="2369" spans="1:13" s="25" customFormat="1" ht="25.5">
      <c r="A2369" s="232" t="s">
        <v>1092</v>
      </c>
      <c r="B2369" s="352" t="s">
        <v>2520</v>
      </c>
      <c r="C2369" s="245"/>
      <c r="D2369" s="353"/>
      <c r="E2369" s="118"/>
      <c r="F2369" s="210"/>
      <c r="J2369" s="17"/>
    </row>
    <row r="2370" spans="1:13" s="25" customFormat="1" ht="51">
      <c r="A2370" s="232"/>
      <c r="B2370" s="354" t="s">
        <v>2521</v>
      </c>
      <c r="C2370" s="245"/>
      <c r="D2370" s="355"/>
      <c r="E2370" s="119"/>
      <c r="F2370" s="212"/>
    </row>
    <row r="2371" spans="1:13" s="25" customFormat="1" ht="25.5">
      <c r="A2371" s="232"/>
      <c r="B2371" s="354" t="s">
        <v>2522</v>
      </c>
      <c r="C2371" s="245"/>
      <c r="D2371" s="355"/>
      <c r="E2371" s="119"/>
      <c r="F2371" s="212"/>
    </row>
    <row r="2372" spans="1:13" s="25" customFormat="1" ht="14.25">
      <c r="A2372" s="232"/>
      <c r="B2372" s="356" t="s">
        <v>2523</v>
      </c>
      <c r="C2372" s="245"/>
      <c r="D2372" s="355"/>
      <c r="E2372" s="119"/>
      <c r="F2372" s="212"/>
    </row>
    <row r="2373" spans="1:13" s="25" customFormat="1">
      <c r="A2373" s="232"/>
      <c r="B2373" s="357" t="s">
        <v>2524</v>
      </c>
      <c r="C2373" s="245" t="s">
        <v>1294</v>
      </c>
      <c r="D2373" s="355">
        <v>450</v>
      </c>
      <c r="E2373" s="119"/>
      <c r="F2373" s="212">
        <f>D2373*E2373</f>
        <v>0</v>
      </c>
    </row>
    <row r="2374" spans="1:13" s="17" customFormat="1">
      <c r="A2374" s="232"/>
      <c r="B2374" s="354"/>
      <c r="C2374" s="245"/>
      <c r="D2374" s="355"/>
      <c r="E2374" s="119"/>
      <c r="F2374" s="212"/>
      <c r="J2374" s="25"/>
    </row>
    <row r="2375" spans="1:13" s="17" customFormat="1">
      <c r="A2375" s="232"/>
      <c r="B2375" s="354"/>
      <c r="C2375" s="245"/>
      <c r="D2375" s="355"/>
      <c r="E2375" s="119"/>
      <c r="F2375" s="212"/>
      <c r="J2375" s="25"/>
    </row>
    <row r="2376" spans="1:13" s="25" customFormat="1" ht="25.5">
      <c r="A2376" s="232" t="s">
        <v>1099</v>
      </c>
      <c r="B2376" s="352" t="s">
        <v>2525</v>
      </c>
      <c r="C2376" s="245"/>
      <c r="D2376" s="353"/>
      <c r="E2376" s="118"/>
      <c r="F2376" s="210"/>
      <c r="J2376" s="17"/>
    </row>
    <row r="2377" spans="1:13" s="25" customFormat="1" ht="51">
      <c r="A2377" s="232"/>
      <c r="B2377" s="354" t="s">
        <v>2526</v>
      </c>
      <c r="C2377" s="245"/>
      <c r="D2377" s="355"/>
      <c r="E2377" s="119"/>
      <c r="F2377" s="212"/>
    </row>
    <row r="2378" spans="1:13" s="25" customFormat="1" ht="25.5">
      <c r="A2378" s="232"/>
      <c r="B2378" s="354" t="s">
        <v>2522</v>
      </c>
      <c r="C2378" s="245"/>
      <c r="D2378" s="355"/>
      <c r="E2378" s="119"/>
      <c r="F2378" s="212"/>
    </row>
    <row r="2379" spans="1:13" s="25" customFormat="1" ht="14.25">
      <c r="A2379" s="232"/>
      <c r="B2379" s="356" t="s">
        <v>2523</v>
      </c>
      <c r="C2379" s="245" t="s">
        <v>1294</v>
      </c>
      <c r="D2379" s="355">
        <v>700</v>
      </c>
      <c r="E2379" s="119"/>
      <c r="F2379" s="212">
        <f>D2379*E2379</f>
        <v>0</v>
      </c>
    </row>
    <row r="2380" spans="1:13" s="17" customFormat="1">
      <c r="A2380" s="232"/>
      <c r="B2380" s="356"/>
      <c r="C2380" s="245"/>
      <c r="D2380" s="350"/>
      <c r="E2380" s="116"/>
      <c r="F2380" s="208"/>
      <c r="J2380" s="25"/>
      <c r="M2380" s="24"/>
    </row>
    <row r="2381" spans="1:13" s="22" customFormat="1" ht="38.25">
      <c r="A2381" s="232" t="s">
        <v>1137</v>
      </c>
      <c r="B2381" s="352" t="s">
        <v>2527</v>
      </c>
      <c r="C2381" s="245"/>
      <c r="D2381" s="355"/>
      <c r="E2381" s="119"/>
      <c r="F2381" s="212"/>
    </row>
    <row r="2382" spans="1:13" s="51" customFormat="1">
      <c r="A2382" s="1105"/>
      <c r="B2382" s="1214" t="s">
        <v>2528</v>
      </c>
      <c r="C2382" s="245"/>
      <c r="D2382" s="487"/>
      <c r="E2382" s="1215"/>
      <c r="F2382" s="707"/>
    </row>
    <row r="2383" spans="1:13" s="51" customFormat="1" ht="25.5">
      <c r="A2383" s="1105"/>
      <c r="B2383" s="1214" t="s">
        <v>2529</v>
      </c>
      <c r="C2383" s="245"/>
      <c r="D2383" s="487"/>
      <c r="E2383" s="1215"/>
      <c r="F2383" s="707"/>
    </row>
    <row r="2384" spans="1:13" s="51" customFormat="1">
      <c r="A2384" s="1105"/>
      <c r="B2384" s="1214" t="s">
        <v>2530</v>
      </c>
      <c r="C2384" s="245"/>
      <c r="D2384" s="487"/>
      <c r="E2384" s="1215"/>
      <c r="F2384" s="707"/>
    </row>
    <row r="2385" spans="1:8" s="51" customFormat="1" ht="38.25">
      <c r="A2385" s="1105"/>
      <c r="B2385" s="1214" t="s">
        <v>2531</v>
      </c>
      <c r="C2385" s="245"/>
      <c r="D2385" s="487"/>
      <c r="E2385" s="1215"/>
      <c r="F2385" s="707"/>
    </row>
    <row r="2386" spans="1:8" s="51" customFormat="1" ht="25.5">
      <c r="A2386" s="1105"/>
      <c r="B2386" s="1214" t="s">
        <v>2532</v>
      </c>
      <c r="C2386" s="245"/>
      <c r="D2386" s="487"/>
      <c r="E2386" s="1215"/>
      <c r="F2386" s="707"/>
    </row>
    <row r="2387" spans="1:8" s="51" customFormat="1" ht="38.25">
      <c r="A2387" s="1105"/>
      <c r="B2387" s="312" t="s">
        <v>2533</v>
      </c>
      <c r="C2387" s="245"/>
      <c r="D2387" s="487"/>
      <c r="E2387" s="1215"/>
      <c r="F2387" s="707"/>
    </row>
    <row r="2388" spans="1:8" s="51" customFormat="1">
      <c r="A2388" s="1105"/>
      <c r="B2388" s="312" t="s">
        <v>2534</v>
      </c>
      <c r="C2388" s="245"/>
      <c r="D2388" s="487"/>
      <c r="E2388" s="1215"/>
      <c r="F2388" s="707"/>
    </row>
    <row r="2389" spans="1:8" s="51" customFormat="1" ht="25.5">
      <c r="A2389" s="1105"/>
      <c r="B2389" s="1214" t="s">
        <v>2535</v>
      </c>
      <c r="C2389" s="245" t="s">
        <v>1066</v>
      </c>
      <c r="D2389" s="355">
        <v>470</v>
      </c>
      <c r="E2389" s="119"/>
      <c r="F2389" s="212">
        <f>D2389*E2389</f>
        <v>0</v>
      </c>
    </row>
    <row r="2390" spans="1:8" s="25" customFormat="1">
      <c r="A2390" s="358"/>
      <c r="B2390" s="359"/>
      <c r="C2390" s="360"/>
      <c r="D2390" s="361"/>
      <c r="E2390" s="121"/>
      <c r="F2390" s="213"/>
    </row>
    <row r="2391" spans="1:8" s="25" customFormat="1" ht="38.25">
      <c r="A2391" s="232" t="s">
        <v>1140</v>
      </c>
      <c r="B2391" s="362" t="s">
        <v>2536</v>
      </c>
      <c r="C2391" s="360"/>
      <c r="D2391" s="361"/>
      <c r="E2391" s="121"/>
      <c r="F2391" s="213"/>
    </row>
    <row r="2392" spans="1:8" s="25" customFormat="1" ht="63.75">
      <c r="A2392" s="232"/>
      <c r="B2392" s="363" t="s">
        <v>2537</v>
      </c>
      <c r="C2392" s="245"/>
      <c r="D2392" s="355"/>
      <c r="E2392" s="119"/>
      <c r="F2392" s="212"/>
    </row>
    <row r="2393" spans="1:8" s="25" customFormat="1" ht="63.75">
      <c r="A2393" s="232"/>
      <c r="B2393" s="363" t="s">
        <v>2538</v>
      </c>
      <c r="C2393" s="245"/>
      <c r="D2393" s="355"/>
      <c r="E2393" s="119"/>
      <c r="F2393" s="212"/>
    </row>
    <row r="2394" spans="1:8" s="25" customFormat="1" ht="102">
      <c r="A2394" s="232"/>
      <c r="B2394" s="354" t="s">
        <v>2539</v>
      </c>
      <c r="C2394" s="364"/>
      <c r="D2394" s="364"/>
      <c r="E2394" s="122"/>
      <c r="F2394" s="214"/>
    </row>
    <row r="2395" spans="1:8" s="25" customFormat="1" ht="25.5">
      <c r="A2395" s="232"/>
      <c r="B2395" s="1214" t="s">
        <v>2535</v>
      </c>
      <c r="C2395" s="245" t="s">
        <v>1066</v>
      </c>
      <c r="D2395" s="355">
        <v>980</v>
      </c>
      <c r="E2395" s="119"/>
      <c r="F2395" s="212">
        <f>D2395*E2395</f>
        <v>0</v>
      </c>
    </row>
    <row r="2396" spans="1:8" s="25" customFormat="1">
      <c r="A2396" s="232"/>
      <c r="B2396" s="356"/>
      <c r="C2396" s="364"/>
      <c r="D2396" s="364"/>
      <c r="E2396" s="122"/>
      <c r="F2396" s="214"/>
    </row>
    <row r="2397" spans="1:8" s="51" customFormat="1" ht="25.5">
      <c r="A2397" s="1172" t="s">
        <v>1113</v>
      </c>
      <c r="B2397" s="1216" t="s">
        <v>2540</v>
      </c>
      <c r="C2397" s="1173"/>
      <c r="D2397" s="1217"/>
      <c r="E2397" s="1215"/>
      <c r="F2397" s="707"/>
    </row>
    <row r="2398" spans="1:8" s="51" customFormat="1" ht="38.25">
      <c r="A2398" s="1218"/>
      <c r="B2398" s="232" t="s">
        <v>2541</v>
      </c>
      <c r="C2398" s="1173"/>
      <c r="D2398" s="1219"/>
      <c r="E2398" s="1215"/>
      <c r="F2398" s="707"/>
    </row>
    <row r="2399" spans="1:8" s="51" customFormat="1">
      <c r="A2399" s="1218"/>
      <c r="B2399" s="312" t="s">
        <v>2542</v>
      </c>
      <c r="C2399" s="1173"/>
      <c r="D2399" s="1219"/>
      <c r="E2399" s="1215"/>
      <c r="F2399" s="707"/>
    </row>
    <row r="2400" spans="1:8" s="51" customFormat="1">
      <c r="A2400" s="1218"/>
      <c r="B2400" s="1220" t="s">
        <v>2543</v>
      </c>
      <c r="C2400" s="1041" t="s">
        <v>1066</v>
      </c>
      <c r="D2400" s="1221">
        <v>380</v>
      </c>
      <c r="E2400" s="1043"/>
      <c r="F2400" s="707">
        <f>D2400*E2400</f>
        <v>0</v>
      </c>
      <c r="G2400" s="1222"/>
      <c r="H2400" s="1223"/>
    </row>
    <row r="2401" spans="1:8" s="51" customFormat="1">
      <c r="A2401" s="1218"/>
      <c r="B2401" s="1220" t="s">
        <v>2068</v>
      </c>
      <c r="C2401" s="1041" t="s">
        <v>1066</v>
      </c>
      <c r="D2401" s="1221">
        <v>160</v>
      </c>
      <c r="E2401" s="1043"/>
      <c r="F2401" s="707">
        <f>D2401*E2401</f>
        <v>0</v>
      </c>
      <c r="G2401" s="1222"/>
      <c r="H2401" s="1223"/>
    </row>
    <row r="2402" spans="1:8" s="51" customFormat="1">
      <c r="A2402" s="1218"/>
      <c r="B2402" s="1224"/>
      <c r="C2402" s="1173"/>
      <c r="D2402" s="1219"/>
      <c r="E2402" s="1215"/>
      <c r="F2402" s="707"/>
    </row>
    <row r="2403" spans="1:8" s="51" customFormat="1">
      <c r="A2403" s="1172" t="s">
        <v>1118</v>
      </c>
      <c r="B2403" s="312" t="s">
        <v>2544</v>
      </c>
      <c r="C2403" s="1173"/>
      <c r="D2403" s="1219"/>
      <c r="E2403" s="1215"/>
      <c r="F2403" s="707"/>
    </row>
    <row r="2404" spans="1:8" s="51" customFormat="1" ht="25.5">
      <c r="A2404" s="1172"/>
      <c r="B2404" s="1214" t="s">
        <v>2545</v>
      </c>
      <c r="C2404" s="1173"/>
      <c r="D2404" s="1219"/>
      <c r="E2404" s="1215"/>
      <c r="F2404" s="707"/>
    </row>
    <row r="2405" spans="1:8" s="51" customFormat="1">
      <c r="A2405" s="1218"/>
      <c r="B2405" s="1214" t="s">
        <v>2546</v>
      </c>
      <c r="C2405" s="1173"/>
      <c r="D2405" s="1217"/>
      <c r="E2405" s="1215"/>
      <c r="F2405" s="707"/>
    </row>
    <row r="2406" spans="1:8" s="51" customFormat="1">
      <c r="A2406" s="1218"/>
      <c r="B2406" s="1214" t="s">
        <v>2547</v>
      </c>
      <c r="C2406" s="1173"/>
      <c r="D2406" s="1217"/>
      <c r="E2406" s="1215"/>
      <c r="F2406" s="707"/>
    </row>
    <row r="2407" spans="1:8" s="51" customFormat="1">
      <c r="A2407" s="1218"/>
      <c r="B2407" s="1214" t="s">
        <v>2548</v>
      </c>
      <c r="C2407" s="1173"/>
      <c r="D2407" s="1217"/>
      <c r="E2407" s="1215"/>
      <c r="F2407" s="707"/>
    </row>
    <row r="2408" spans="1:8" s="51" customFormat="1" ht="31.5" customHeight="1">
      <c r="A2408" s="1218"/>
      <c r="B2408" s="1214" t="s">
        <v>2549</v>
      </c>
      <c r="C2408" s="1173"/>
      <c r="D2408" s="1217"/>
      <c r="E2408" s="1215"/>
      <c r="F2408" s="707"/>
    </row>
    <row r="2409" spans="1:8" s="51" customFormat="1" ht="25.5">
      <c r="A2409" s="1218"/>
      <c r="B2409" s="1214" t="s">
        <v>2550</v>
      </c>
      <c r="C2409" s="1173"/>
      <c r="D2409" s="1217"/>
      <c r="E2409" s="1215"/>
      <c r="F2409" s="707"/>
    </row>
    <row r="2410" spans="1:8" s="51" customFormat="1" ht="25.5">
      <c r="A2410" s="1218"/>
      <c r="B2410" s="1214" t="s">
        <v>2551</v>
      </c>
      <c r="C2410" s="1173"/>
      <c r="D2410" s="1217"/>
      <c r="E2410" s="1215"/>
      <c r="F2410" s="707"/>
    </row>
    <row r="2411" spans="1:8" s="51" customFormat="1" ht="25.5">
      <c r="A2411" s="1218"/>
      <c r="B2411" s="1214" t="s">
        <v>2552</v>
      </c>
      <c r="C2411" s="1173"/>
      <c r="D2411" s="1217"/>
      <c r="E2411" s="1215"/>
      <c r="F2411" s="707"/>
    </row>
    <row r="2412" spans="1:8" s="51" customFormat="1" ht="51">
      <c r="A2412" s="1218"/>
      <c r="B2412" s="1214" t="s">
        <v>2553</v>
      </c>
      <c r="C2412" s="1173"/>
      <c r="D2412" s="1217"/>
      <c r="E2412" s="1215"/>
      <c r="F2412" s="707"/>
    </row>
    <row r="2413" spans="1:8" s="51" customFormat="1" ht="25.5">
      <c r="A2413" s="1218"/>
      <c r="B2413" s="1214" t="s">
        <v>2554</v>
      </c>
      <c r="C2413" s="1173"/>
      <c r="D2413" s="1217"/>
      <c r="E2413" s="1215"/>
      <c r="F2413" s="707"/>
    </row>
    <row r="2414" spans="1:8" s="51" customFormat="1">
      <c r="A2414" s="1218"/>
      <c r="B2414" s="1214" t="s">
        <v>2555</v>
      </c>
      <c r="C2414" s="1173"/>
      <c r="D2414" s="1217"/>
      <c r="E2414" s="1215"/>
      <c r="F2414" s="707"/>
    </row>
    <row r="2415" spans="1:8" s="51" customFormat="1">
      <c r="A2415" s="1218"/>
      <c r="B2415" s="1214" t="s">
        <v>2556</v>
      </c>
      <c r="C2415" s="1173"/>
      <c r="D2415" s="1217"/>
      <c r="E2415" s="1215"/>
      <c r="F2415" s="707"/>
    </row>
    <row r="2416" spans="1:8" s="51" customFormat="1">
      <c r="A2416" s="1218"/>
      <c r="B2416" s="1214" t="s">
        <v>2557</v>
      </c>
      <c r="C2416" s="1173" t="s">
        <v>1066</v>
      </c>
      <c r="D2416" s="1217">
        <v>500</v>
      </c>
      <c r="E2416" s="1215"/>
      <c r="F2416" s="707">
        <f>D2416*E2416</f>
        <v>0</v>
      </c>
    </row>
    <row r="2417" spans="1:13" s="17" customFormat="1">
      <c r="A2417" s="232"/>
      <c r="B2417" s="356"/>
      <c r="C2417" s="245"/>
      <c r="D2417" s="350"/>
      <c r="E2417" s="116"/>
      <c r="F2417" s="208"/>
      <c r="J2417" s="25"/>
      <c r="M2417" s="24"/>
    </row>
    <row r="2418" spans="1:13" s="17" customFormat="1">
      <c r="A2418" s="232"/>
      <c r="B2418" s="356"/>
      <c r="C2418" s="245"/>
      <c r="D2418" s="350"/>
      <c r="E2418" s="116"/>
      <c r="F2418" s="208"/>
      <c r="J2418" s="25"/>
      <c r="M2418" s="24"/>
    </row>
    <row r="2419" spans="1:13" s="17" customFormat="1" ht="25.5">
      <c r="A2419" s="232"/>
      <c r="B2419" s="1225" t="s">
        <v>2558</v>
      </c>
      <c r="C2419" s="245"/>
      <c r="D2419" s="350"/>
      <c r="E2419" s="116"/>
      <c r="F2419" s="208"/>
    </row>
    <row r="2420" spans="1:13" s="17" customFormat="1">
      <c r="A2420" s="232"/>
      <c r="B2420" s="1225"/>
      <c r="C2420" s="245"/>
      <c r="D2420" s="350"/>
      <c r="E2420" s="116"/>
      <c r="F2420" s="208"/>
    </row>
    <row r="2421" spans="1:13" s="17" customFormat="1" ht="51">
      <c r="A2421" s="232"/>
      <c r="B2421" s="1225" t="s">
        <v>2559</v>
      </c>
      <c r="C2421" s="245"/>
      <c r="D2421" s="350"/>
      <c r="E2421" s="116"/>
      <c r="F2421" s="208"/>
    </row>
    <row r="2422" spans="1:13" s="17" customFormat="1" ht="38.25">
      <c r="A2422" s="232"/>
      <c r="B2422" s="1225" t="s">
        <v>2560</v>
      </c>
      <c r="C2422" s="245"/>
      <c r="D2422" s="350"/>
      <c r="E2422" s="116"/>
      <c r="F2422" s="208"/>
    </row>
    <row r="2423" spans="1:13" s="17" customFormat="1">
      <c r="A2423" s="232"/>
      <c r="B2423" s="1225" t="s">
        <v>2561</v>
      </c>
      <c r="C2423" s="245"/>
      <c r="D2423" s="350"/>
      <c r="E2423" s="116"/>
      <c r="F2423" s="208"/>
    </row>
    <row r="2424" spans="1:13" s="17" customFormat="1" ht="25.5">
      <c r="A2424" s="232"/>
      <c r="B2424" s="357" t="s">
        <v>2562</v>
      </c>
      <c r="C2424" s="245"/>
      <c r="D2424" s="350"/>
      <c r="E2424" s="116"/>
      <c r="F2424" s="208"/>
    </row>
    <row r="2425" spans="1:13" s="17" customFormat="1" ht="25.5">
      <c r="A2425" s="232"/>
      <c r="B2425" s="357" t="s">
        <v>2563</v>
      </c>
      <c r="C2425" s="245"/>
      <c r="D2425" s="350"/>
      <c r="E2425" s="116"/>
      <c r="F2425" s="208"/>
    </row>
    <row r="2426" spans="1:13" s="17" customFormat="1">
      <c r="A2426" s="232"/>
      <c r="B2426" s="357"/>
      <c r="C2426" s="245"/>
      <c r="D2426" s="350"/>
      <c r="E2426" s="116"/>
      <c r="F2426" s="208"/>
    </row>
    <row r="2427" spans="1:13" s="17" customFormat="1" ht="25.5">
      <c r="A2427" s="232" t="s">
        <v>1150</v>
      </c>
      <c r="B2427" s="352" t="s">
        <v>2564</v>
      </c>
      <c r="C2427" s="245"/>
      <c r="D2427" s="350"/>
      <c r="E2427" s="116"/>
      <c r="F2427" s="208"/>
    </row>
    <row r="2428" spans="1:13" s="17" customFormat="1" ht="25.5">
      <c r="A2428" s="232"/>
      <c r="B2428" s="1210" t="s">
        <v>2565</v>
      </c>
      <c r="C2428" s="245"/>
      <c r="D2428" s="350"/>
      <c r="E2428" s="116"/>
      <c r="F2428" s="208"/>
    </row>
    <row r="2429" spans="1:13" s="17" customFormat="1" ht="25.5">
      <c r="A2429" s="232"/>
      <c r="B2429" s="363" t="s">
        <v>2566</v>
      </c>
      <c r="C2429" s="245"/>
      <c r="D2429" s="350"/>
      <c r="E2429" s="116"/>
      <c r="F2429" s="208"/>
    </row>
    <row r="2430" spans="1:13" s="17" customFormat="1" ht="51">
      <c r="A2430" s="232"/>
      <c r="B2430" s="354" t="s">
        <v>2567</v>
      </c>
      <c r="C2430" s="245"/>
      <c r="D2430" s="350"/>
      <c r="E2430" s="116"/>
      <c r="F2430" s="208"/>
    </row>
    <row r="2431" spans="1:13" s="17" customFormat="1" ht="14.25">
      <c r="A2431" s="232"/>
      <c r="B2431" s="356" t="s">
        <v>2568</v>
      </c>
      <c r="C2431" s="245" t="s">
        <v>1066</v>
      </c>
      <c r="D2431" s="350">
        <v>820</v>
      </c>
      <c r="E2431" s="116"/>
      <c r="F2431" s="208">
        <f>D2431*E2431</f>
        <v>0</v>
      </c>
    </row>
    <row r="2432" spans="1:13" s="17" customFormat="1">
      <c r="A2432" s="232"/>
      <c r="B2432" s="356"/>
      <c r="C2432" s="245"/>
      <c r="D2432" s="350"/>
      <c r="E2432" s="116"/>
      <c r="F2432" s="208"/>
    </row>
    <row r="2433" spans="1:10" s="17" customFormat="1" ht="25.5">
      <c r="A2433" s="232" t="s">
        <v>1153</v>
      </c>
      <c r="B2433" s="352" t="s">
        <v>2569</v>
      </c>
      <c r="C2433" s="245"/>
      <c r="D2433" s="350"/>
      <c r="E2433" s="116"/>
      <c r="F2433" s="208"/>
    </row>
    <row r="2434" spans="1:10" s="17" customFormat="1" ht="25.5">
      <c r="A2434" s="232"/>
      <c r="B2434" s="1209" t="s">
        <v>2570</v>
      </c>
      <c r="C2434" s="245"/>
      <c r="D2434" s="350"/>
      <c r="E2434" s="116"/>
      <c r="F2434" s="208"/>
    </row>
    <row r="2435" spans="1:10" s="17" customFormat="1" ht="25.5">
      <c r="A2435" s="232"/>
      <c r="B2435" s="354" t="s">
        <v>2571</v>
      </c>
      <c r="C2435" s="245"/>
      <c r="D2435" s="350"/>
      <c r="E2435" s="116"/>
      <c r="F2435" s="208"/>
    </row>
    <row r="2436" spans="1:10" s="17" customFormat="1" ht="76.5">
      <c r="A2436" s="232"/>
      <c r="B2436" s="1078" t="s">
        <v>2572</v>
      </c>
      <c r="C2436" s="245"/>
      <c r="D2436" s="350"/>
      <c r="E2436" s="116"/>
      <c r="F2436" s="208"/>
    </row>
    <row r="2437" spans="1:10" s="17" customFormat="1" ht="38.25">
      <c r="A2437" s="232"/>
      <c r="B2437" s="1199" t="s">
        <v>2573</v>
      </c>
      <c r="C2437" s="245"/>
      <c r="D2437" s="350"/>
      <c r="E2437" s="116"/>
      <c r="F2437" s="208"/>
    </row>
    <row r="2438" spans="1:10" s="17" customFormat="1" ht="14.25">
      <c r="A2438" s="232"/>
      <c r="B2438" s="356" t="s">
        <v>2568</v>
      </c>
      <c r="C2438" s="246" t="s">
        <v>1066</v>
      </c>
      <c r="D2438" s="355">
        <f>D2431</f>
        <v>820</v>
      </c>
      <c r="E2438" s="116"/>
      <c r="F2438" s="208">
        <f>D2438*E2438</f>
        <v>0</v>
      </c>
    </row>
    <row r="2439" spans="1:10" s="17" customFormat="1">
      <c r="A2439" s="232"/>
      <c r="B2439" s="356"/>
      <c r="C2439" s="246"/>
      <c r="D2439" s="355"/>
      <c r="E2439" s="116"/>
      <c r="F2439" s="208"/>
    </row>
    <row r="2440" spans="1:10" s="17" customFormat="1">
      <c r="A2440" s="232"/>
      <c r="B2440" s="356"/>
      <c r="C2440" s="246"/>
      <c r="D2440" s="355"/>
      <c r="E2440" s="116"/>
      <c r="F2440" s="208"/>
    </row>
    <row r="2441" spans="1:10" s="1226" customFormat="1" ht="25.5">
      <c r="A2441" s="232">
        <v>11</v>
      </c>
      <c r="B2441" s="352" t="s">
        <v>2574</v>
      </c>
      <c r="C2441" s="245"/>
      <c r="D2441" s="351"/>
      <c r="E2441" s="116"/>
      <c r="F2441" s="208"/>
      <c r="J2441" s="17"/>
    </row>
    <row r="2442" spans="1:10" s="1226" customFormat="1" ht="25.5">
      <c r="A2442" s="1195"/>
      <c r="B2442" s="363" t="s">
        <v>2575</v>
      </c>
      <c r="C2442" s="245"/>
      <c r="D2442" s="351"/>
      <c r="E2442" s="116"/>
      <c r="F2442" s="208"/>
    </row>
    <row r="2443" spans="1:10" s="1226" customFormat="1" ht="25.5">
      <c r="A2443" s="1195"/>
      <c r="B2443" s="363" t="s">
        <v>2576</v>
      </c>
      <c r="C2443" s="245"/>
      <c r="D2443" s="351"/>
      <c r="E2443" s="116"/>
      <c r="F2443" s="208"/>
    </row>
    <row r="2444" spans="1:10" s="1226" customFormat="1" ht="51">
      <c r="A2444" s="1195"/>
      <c r="B2444" s="354" t="s">
        <v>2567</v>
      </c>
      <c r="C2444" s="245"/>
      <c r="D2444" s="351"/>
      <c r="E2444" s="116"/>
      <c r="F2444" s="208"/>
    </row>
    <row r="2445" spans="1:10" s="1226" customFormat="1" ht="38.25">
      <c r="A2445" s="1195"/>
      <c r="B2445" s="1199" t="s">
        <v>2573</v>
      </c>
      <c r="C2445" s="245"/>
      <c r="D2445" s="351"/>
      <c r="E2445" s="116"/>
      <c r="F2445" s="208"/>
    </row>
    <row r="2446" spans="1:10" s="1226" customFormat="1" ht="14.25">
      <c r="A2446" s="1195"/>
      <c r="B2446" s="356" t="s">
        <v>2568</v>
      </c>
      <c r="C2446" s="245" t="s">
        <v>1066</v>
      </c>
      <c r="D2446" s="350">
        <v>640</v>
      </c>
      <c r="E2446" s="116"/>
      <c r="F2446" s="208">
        <f>D2446*E2446</f>
        <v>0</v>
      </c>
    </row>
    <row r="2447" spans="1:10" s="17" customFormat="1">
      <c r="A2447" s="232"/>
      <c r="B2447" s="356"/>
      <c r="C2447" s="246"/>
      <c r="D2447" s="355"/>
      <c r="E2447" s="116"/>
      <c r="F2447" s="208"/>
      <c r="J2447" s="1226"/>
    </row>
    <row r="2448" spans="1:10" s="1226" customFormat="1" ht="25.5">
      <c r="A2448" s="232" t="s">
        <v>1158</v>
      </c>
      <c r="B2448" s="352" t="s">
        <v>2577</v>
      </c>
      <c r="C2448" s="245"/>
      <c r="D2448" s="351"/>
      <c r="E2448" s="116"/>
      <c r="F2448" s="208"/>
      <c r="J2448" s="17"/>
    </row>
    <row r="2449" spans="1:10" s="1226" customFormat="1" ht="25.5">
      <c r="A2449" s="1195"/>
      <c r="B2449" s="354" t="s">
        <v>2570</v>
      </c>
      <c r="C2449" s="245"/>
      <c r="D2449" s="351"/>
      <c r="E2449" s="116"/>
      <c r="F2449" s="208"/>
    </row>
    <row r="2450" spans="1:10" s="1226" customFormat="1" ht="25.5">
      <c r="A2450" s="1195"/>
      <c r="B2450" s="354" t="s">
        <v>2578</v>
      </c>
      <c r="C2450" s="245"/>
      <c r="D2450" s="351"/>
      <c r="E2450" s="116"/>
      <c r="F2450" s="208"/>
    </row>
    <row r="2451" spans="1:10" s="1226" customFormat="1" ht="76.5">
      <c r="A2451" s="1195"/>
      <c r="B2451" s="1078" t="s">
        <v>2572</v>
      </c>
      <c r="C2451" s="245"/>
      <c r="D2451" s="351"/>
      <c r="E2451" s="116"/>
      <c r="F2451" s="208"/>
    </row>
    <row r="2452" spans="1:10" s="1226" customFormat="1" ht="38.25">
      <c r="A2452" s="1195"/>
      <c r="B2452" s="1199" t="s">
        <v>2573</v>
      </c>
      <c r="C2452" s="245"/>
      <c r="D2452" s="351"/>
      <c r="E2452" s="116"/>
      <c r="F2452" s="208"/>
    </row>
    <row r="2453" spans="1:10" s="1226" customFormat="1" ht="14.25">
      <c r="A2453" s="1195"/>
      <c r="B2453" s="356" t="s">
        <v>2568</v>
      </c>
      <c r="C2453" s="246" t="s">
        <v>1066</v>
      </c>
      <c r="D2453" s="350">
        <v>640</v>
      </c>
      <c r="E2453" s="116"/>
      <c r="F2453" s="208">
        <f>D2453*E2453</f>
        <v>0</v>
      </c>
    </row>
    <row r="2454" spans="1:10" s="22" customFormat="1">
      <c r="A2454" s="1227"/>
      <c r="B2454" s="340"/>
      <c r="C2454" s="246"/>
      <c r="D2454" s="1197"/>
      <c r="E2454" s="1228"/>
      <c r="F2454" s="208"/>
    </row>
    <row r="2455" spans="1:10" s="17" customFormat="1">
      <c r="A2455" s="267" t="s">
        <v>1092</v>
      </c>
      <c r="B2455" s="280" t="s">
        <v>2579</v>
      </c>
      <c r="C2455" s="280"/>
      <c r="D2455" s="1229"/>
      <c r="E2455" s="1212"/>
      <c r="F2455" s="215">
        <f>SUM(F2349:F2454)</f>
        <v>0</v>
      </c>
    </row>
    <row r="2456" spans="1:10" s="22" customFormat="1">
      <c r="A2456" s="1227"/>
      <c r="B2456" s="340"/>
      <c r="C2456" s="246"/>
      <c r="D2456" s="1197"/>
      <c r="E2456" s="1228"/>
      <c r="F2456" s="208"/>
    </row>
    <row r="2457" spans="1:10" s="22" customFormat="1">
      <c r="A2457" s="1227"/>
      <c r="B2457" s="340"/>
      <c r="C2457" s="246"/>
      <c r="D2457" s="1197"/>
      <c r="E2457" s="1228"/>
      <c r="F2457" s="208"/>
    </row>
    <row r="2458" spans="1:10" s="26" customFormat="1">
      <c r="A2458" s="222" t="s">
        <v>1099</v>
      </c>
      <c r="B2458" s="1171" t="s">
        <v>2580</v>
      </c>
      <c r="C2458" s="228"/>
      <c r="D2458" s="365"/>
      <c r="E2458" s="116"/>
      <c r="F2458" s="216"/>
      <c r="J2458" s="22"/>
    </row>
    <row r="2459" spans="1:10" s="26" customFormat="1">
      <c r="A2459" s="240"/>
      <c r="B2459" s="340"/>
      <c r="C2459" s="228"/>
      <c r="D2459" s="365"/>
      <c r="E2459" s="116"/>
      <c r="F2459" s="216"/>
    </row>
    <row r="2460" spans="1:10" s="26" customFormat="1" ht="25.5">
      <c r="A2460" s="240" t="s">
        <v>1058</v>
      </c>
      <c r="B2460" s="349" t="s">
        <v>2581</v>
      </c>
      <c r="C2460" s="228"/>
      <c r="D2460" s="365"/>
      <c r="E2460" s="116"/>
      <c r="F2460" s="216"/>
    </row>
    <row r="2461" spans="1:10" s="26" customFormat="1" ht="63.75">
      <c r="A2461" s="240"/>
      <c r="B2461" s="1230" t="s">
        <v>2582</v>
      </c>
      <c r="C2461" s="228"/>
      <c r="D2461" s="365"/>
      <c r="E2461" s="116"/>
      <c r="F2461" s="216"/>
    </row>
    <row r="2462" spans="1:10" s="26" customFormat="1">
      <c r="A2462" s="240"/>
      <c r="B2462" s="1230" t="s">
        <v>2432</v>
      </c>
      <c r="C2462" s="228"/>
      <c r="D2462" s="365"/>
      <c r="E2462" s="116"/>
      <c r="F2462" s="216"/>
    </row>
    <row r="2463" spans="1:10" s="26" customFormat="1" ht="25.5">
      <c r="A2463" s="240"/>
      <c r="B2463" s="357" t="s">
        <v>2583</v>
      </c>
      <c r="C2463" s="228"/>
      <c r="D2463" s="365"/>
      <c r="E2463" s="116"/>
      <c r="F2463" s="216"/>
    </row>
    <row r="2464" spans="1:10" s="26" customFormat="1" ht="25.5">
      <c r="A2464" s="240"/>
      <c r="B2464" s="357" t="s">
        <v>2584</v>
      </c>
      <c r="C2464" s="228"/>
      <c r="D2464" s="365"/>
      <c r="E2464" s="116"/>
      <c r="F2464" s="216"/>
    </row>
    <row r="2465" spans="1:10" s="26" customFormat="1" ht="25.5">
      <c r="A2465" s="240"/>
      <c r="B2465" s="357" t="s">
        <v>2585</v>
      </c>
      <c r="C2465" s="228"/>
      <c r="D2465" s="365"/>
      <c r="E2465" s="116"/>
      <c r="F2465" s="216"/>
    </row>
    <row r="2466" spans="1:10" s="26" customFormat="1" ht="25.5">
      <c r="A2466" s="240"/>
      <c r="B2466" s="357" t="s">
        <v>2586</v>
      </c>
      <c r="C2466" s="228"/>
      <c r="D2466" s="365"/>
      <c r="E2466" s="116"/>
      <c r="F2466" s="216"/>
    </row>
    <row r="2467" spans="1:10" s="26" customFormat="1" ht="76.5">
      <c r="A2467" s="240"/>
      <c r="B2467" s="357" t="s">
        <v>2587</v>
      </c>
      <c r="C2467" s="228"/>
      <c r="D2467" s="365"/>
      <c r="E2467" s="116"/>
      <c r="F2467" s="216"/>
    </row>
    <row r="2468" spans="1:10" s="26" customFormat="1" ht="25.5">
      <c r="A2468" s="240"/>
      <c r="B2468" s="357" t="s">
        <v>2588</v>
      </c>
      <c r="C2468" s="228"/>
      <c r="D2468" s="365"/>
      <c r="E2468" s="116"/>
      <c r="F2468" s="216"/>
    </row>
    <row r="2469" spans="1:10" s="26" customFormat="1" ht="25.5">
      <c r="A2469" s="240"/>
      <c r="B2469" s="1230" t="s">
        <v>2589</v>
      </c>
      <c r="C2469" s="246" t="s">
        <v>2590</v>
      </c>
      <c r="D2469" s="365"/>
      <c r="E2469" s="116"/>
      <c r="F2469" s="206">
        <v>0</v>
      </c>
    </row>
    <row r="2470" spans="1:10" s="26" customFormat="1">
      <c r="A2470" s="240"/>
      <c r="B2470" s="340"/>
      <c r="C2470" s="228"/>
      <c r="D2470" s="365"/>
      <c r="E2470" s="116"/>
      <c r="F2470" s="216"/>
    </row>
    <row r="2471" spans="1:10" s="17" customFormat="1">
      <c r="A2471" s="293" t="s">
        <v>1067</v>
      </c>
      <c r="B2471" s="366" t="s">
        <v>2591</v>
      </c>
      <c r="C2471" s="246"/>
      <c r="D2471" s="367"/>
      <c r="E2471" s="118"/>
      <c r="F2471" s="212"/>
      <c r="J2471" s="26"/>
    </row>
    <row r="2472" spans="1:10" s="17" customFormat="1" ht="38.25">
      <c r="A2472" s="293"/>
      <c r="B2472" s="1201" t="s">
        <v>2592</v>
      </c>
      <c r="C2472" s="246"/>
      <c r="D2472" s="367"/>
      <c r="E2472" s="118"/>
      <c r="F2472" s="212"/>
    </row>
    <row r="2473" spans="1:10" s="17" customFormat="1">
      <c r="A2473" s="293"/>
      <c r="B2473" s="366" t="s">
        <v>2432</v>
      </c>
      <c r="C2473" s="246"/>
      <c r="D2473" s="367"/>
      <c r="E2473" s="118"/>
      <c r="F2473" s="212"/>
    </row>
    <row r="2474" spans="1:10" s="17" customFormat="1">
      <c r="A2474" s="293"/>
      <c r="B2474" s="357" t="s">
        <v>2593</v>
      </c>
      <c r="C2474" s="246"/>
      <c r="D2474" s="367"/>
      <c r="E2474" s="118"/>
      <c r="F2474" s="212"/>
    </row>
    <row r="2475" spans="1:10" s="17" customFormat="1" ht="76.5">
      <c r="A2475" s="293"/>
      <c r="B2475" s="1231" t="s">
        <v>2594</v>
      </c>
      <c r="C2475" s="246"/>
      <c r="D2475" s="367"/>
      <c r="E2475" s="118"/>
      <c r="F2475" s="212"/>
    </row>
    <row r="2476" spans="1:10" s="17" customFormat="1" ht="25.5">
      <c r="A2476" s="293"/>
      <c r="B2476" s="357" t="s">
        <v>2595</v>
      </c>
      <c r="C2476" s="246"/>
      <c r="D2476" s="367"/>
      <c r="E2476" s="118"/>
      <c r="F2476" s="212"/>
    </row>
    <row r="2477" spans="1:10" s="17" customFormat="1" ht="51">
      <c r="A2477" s="293"/>
      <c r="B2477" s="357" t="s">
        <v>2596</v>
      </c>
      <c r="C2477" s="246"/>
      <c r="D2477" s="367"/>
      <c r="E2477" s="118"/>
      <c r="F2477" s="212"/>
    </row>
    <row r="2478" spans="1:10" s="17" customFormat="1" ht="51">
      <c r="A2478" s="293"/>
      <c r="B2478" s="1231" t="s">
        <v>2597</v>
      </c>
      <c r="C2478" s="246"/>
      <c r="D2478" s="367"/>
      <c r="E2478" s="118"/>
      <c r="F2478" s="212"/>
    </row>
    <row r="2479" spans="1:10" s="17" customFormat="1" ht="102">
      <c r="A2479" s="293"/>
      <c r="B2479" s="1231" t="s">
        <v>2598</v>
      </c>
      <c r="C2479" s="246"/>
      <c r="D2479" s="367"/>
      <c r="E2479" s="118"/>
      <c r="F2479" s="212"/>
    </row>
    <row r="2480" spans="1:10" s="17" customFormat="1" ht="51">
      <c r="A2480" s="293"/>
      <c r="B2480" s="1199" t="s">
        <v>2599</v>
      </c>
      <c r="C2480" s="246"/>
      <c r="D2480" s="367"/>
      <c r="E2480" s="118"/>
      <c r="F2480" s="212"/>
    </row>
    <row r="2481" spans="1:10" s="17" customFormat="1" ht="25.5">
      <c r="A2481" s="293"/>
      <c r="B2481" s="368" t="s">
        <v>2600</v>
      </c>
      <c r="C2481" s="238" t="s">
        <v>7</v>
      </c>
      <c r="D2481" s="347">
        <v>12</v>
      </c>
      <c r="E2481" s="1232"/>
      <c r="F2481" s="212">
        <f>D2481*E2481</f>
        <v>0</v>
      </c>
    </row>
    <row r="2482" spans="1:10" s="17" customFormat="1">
      <c r="A2482" s="293"/>
      <c r="B2482" s="368"/>
      <c r="C2482" s="246"/>
      <c r="D2482" s="367"/>
      <c r="E2482" s="119"/>
      <c r="F2482" s="212"/>
    </row>
    <row r="2483" spans="1:10" s="17" customFormat="1">
      <c r="A2483" s="293" t="s">
        <v>1092</v>
      </c>
      <c r="B2483" s="368" t="s">
        <v>2601</v>
      </c>
      <c r="C2483" s="246"/>
      <c r="D2483" s="367"/>
      <c r="E2483" s="119"/>
      <c r="F2483" s="212"/>
    </row>
    <row r="2484" spans="1:10" s="17" customFormat="1" ht="140.25">
      <c r="A2484" s="240"/>
      <c r="B2484" s="1201" t="s">
        <v>2602</v>
      </c>
      <c r="C2484" s="246"/>
      <c r="D2484" s="350"/>
      <c r="E2484" s="119"/>
      <c r="F2484" s="212"/>
    </row>
    <row r="2485" spans="1:10" s="17" customFormat="1" ht="25.5">
      <c r="A2485" s="240"/>
      <c r="B2485" s="1201" t="s">
        <v>2603</v>
      </c>
      <c r="C2485" s="246"/>
      <c r="D2485" s="350"/>
      <c r="E2485" s="119"/>
      <c r="F2485" s="212"/>
    </row>
    <row r="2486" spans="1:10" s="17" customFormat="1" ht="51">
      <c r="A2486" s="240"/>
      <c r="B2486" s="1199" t="s">
        <v>2604</v>
      </c>
      <c r="C2486" s="246"/>
      <c r="D2486" s="350"/>
      <c r="E2486" s="119"/>
      <c r="F2486" s="212"/>
    </row>
    <row r="2487" spans="1:10" s="17" customFormat="1">
      <c r="A2487" s="240"/>
      <c r="B2487" s="1201" t="s">
        <v>2605</v>
      </c>
      <c r="C2487" s="246"/>
      <c r="D2487" s="350"/>
      <c r="E2487" s="119"/>
      <c r="F2487" s="212"/>
    </row>
    <row r="2488" spans="1:10" s="17" customFormat="1">
      <c r="A2488" s="240"/>
      <c r="B2488" s="1233" t="s">
        <v>2606</v>
      </c>
      <c r="C2488" s="246" t="s">
        <v>1066</v>
      </c>
      <c r="D2488" s="369">
        <v>39</v>
      </c>
      <c r="E2488" s="1232"/>
      <c r="F2488" s="212">
        <f>D2488*E2488</f>
        <v>0</v>
      </c>
    </row>
    <row r="2489" spans="1:10" s="22" customFormat="1">
      <c r="A2489" s="343"/>
      <c r="B2489" s="349"/>
      <c r="C2489" s="245"/>
      <c r="D2489" s="1167"/>
      <c r="E2489" s="1156"/>
      <c r="F2489" s="1168"/>
      <c r="G2489" s="1169"/>
      <c r="H2489" s="1169"/>
    </row>
    <row r="2490" spans="1:10" s="26" customFormat="1">
      <c r="A2490" s="222" t="s">
        <v>1099</v>
      </c>
      <c r="B2490" s="280" t="s">
        <v>2607</v>
      </c>
      <c r="C2490" s="280"/>
      <c r="D2490" s="280"/>
      <c r="E2490" s="1234"/>
      <c r="F2490" s="217">
        <f>SUM(F2461:F2489)</f>
        <v>0</v>
      </c>
      <c r="J2490" s="22"/>
    </row>
    <row r="2491" spans="1:10" s="22" customFormat="1">
      <c r="A2491" s="343"/>
      <c r="B2491" s="349"/>
      <c r="C2491" s="245"/>
      <c r="D2491" s="1167"/>
      <c r="E2491" s="1156"/>
      <c r="F2491" s="1168"/>
      <c r="G2491" s="1169"/>
      <c r="H2491" s="1169"/>
    </row>
    <row r="2492" spans="1:10" s="22" customFormat="1">
      <c r="A2492" s="343"/>
      <c r="B2492" s="349"/>
      <c r="C2492" s="245"/>
      <c r="D2492" s="1167"/>
      <c r="E2492" s="1156"/>
      <c r="F2492" s="1168"/>
      <c r="G2492" s="1169"/>
      <c r="H2492" s="1169"/>
    </row>
    <row r="2493" spans="1:10" s="18" customFormat="1" ht="25.5">
      <c r="A2493" s="262" t="s">
        <v>2361</v>
      </c>
      <c r="B2493" s="370" t="s">
        <v>2608</v>
      </c>
      <c r="C2493" s="282"/>
      <c r="D2493" s="275"/>
      <c r="E2493" s="27"/>
      <c r="F2493" s="1235"/>
      <c r="G2493" s="905"/>
      <c r="H2493" s="905"/>
      <c r="I2493" s="12"/>
    </row>
    <row r="2494" spans="1:10" s="18" customFormat="1" ht="13.5" customHeight="1">
      <c r="A2494" s="222"/>
      <c r="B2494" s="371"/>
      <c r="C2494" s="274"/>
      <c r="D2494" s="275"/>
      <c r="E2494" s="27"/>
      <c r="F2494" s="1235"/>
      <c r="G2494" s="905"/>
      <c r="H2494" s="905"/>
      <c r="I2494" s="12"/>
    </row>
    <row r="2495" spans="1:10" s="18" customFormat="1" ht="13.5" customHeight="1">
      <c r="A2495" s="331" t="s">
        <v>1062</v>
      </c>
      <c r="B2495" s="372" t="s">
        <v>2364</v>
      </c>
      <c r="C2495" s="224"/>
      <c r="D2495" s="225"/>
      <c r="E2495" s="23"/>
      <c r="F2495" s="943">
        <f>F2190</f>
        <v>0</v>
      </c>
      <c r="G2495" s="905"/>
      <c r="H2495" s="905"/>
      <c r="I2495" s="12"/>
    </row>
    <row r="2496" spans="1:10" s="18" customFormat="1" ht="13.5" customHeight="1">
      <c r="A2496" s="222"/>
      <c r="B2496" s="340"/>
      <c r="C2496" s="228"/>
      <c r="D2496" s="199"/>
      <c r="E2496" s="21"/>
      <c r="F2496" s="1236"/>
      <c r="G2496" s="905"/>
      <c r="H2496" s="905"/>
      <c r="I2496" s="12"/>
    </row>
    <row r="2497" spans="1:11">
      <c r="A2497" s="222" t="s">
        <v>1071</v>
      </c>
      <c r="B2497" s="372" t="s">
        <v>2609</v>
      </c>
      <c r="C2497" s="224"/>
      <c r="D2497" s="225"/>
      <c r="E2497" s="23"/>
      <c r="F2497" s="943"/>
      <c r="K2497" s="18"/>
    </row>
    <row r="2498" spans="1:11">
      <c r="A2498" s="373" t="s">
        <v>2610</v>
      </c>
      <c r="B2498" s="374" t="s">
        <v>2611</v>
      </c>
      <c r="C2498" s="375"/>
      <c r="D2498" s="334"/>
      <c r="E2498" s="28"/>
      <c r="F2498" s="1150">
        <f>F2254</f>
        <v>0</v>
      </c>
    </row>
    <row r="2499" spans="1:11">
      <c r="A2499" s="376"/>
      <c r="B2499" s="344"/>
      <c r="C2499" s="224"/>
      <c r="D2499" s="225"/>
      <c r="E2499" s="23"/>
      <c r="F2499" s="1054"/>
    </row>
    <row r="2500" spans="1:11">
      <c r="A2500" s="373" t="s">
        <v>2612</v>
      </c>
      <c r="B2500" s="372" t="s">
        <v>2613</v>
      </c>
      <c r="C2500" s="269"/>
      <c r="D2500" s="225"/>
      <c r="E2500" s="23"/>
      <c r="F2500" s="943">
        <f>F2330</f>
        <v>0</v>
      </c>
    </row>
    <row r="2501" spans="1:11">
      <c r="A2501" s="376"/>
      <c r="B2501" s="344"/>
      <c r="C2501" s="224"/>
      <c r="D2501" s="225"/>
      <c r="E2501" s="23"/>
      <c r="F2501" s="1054"/>
    </row>
    <row r="2502" spans="1:11">
      <c r="A2502" s="373" t="s">
        <v>2614</v>
      </c>
      <c r="B2502" s="372" t="s">
        <v>2615</v>
      </c>
      <c r="C2502" s="269"/>
      <c r="D2502" s="225"/>
      <c r="E2502" s="23"/>
      <c r="F2502" s="943">
        <f>F2455</f>
        <v>0</v>
      </c>
    </row>
    <row r="2503" spans="1:11" s="1056" customFormat="1">
      <c r="A2503" s="376"/>
      <c r="B2503" s="344"/>
      <c r="C2503" s="224"/>
      <c r="D2503" s="225"/>
      <c r="E2503" s="23"/>
      <c r="F2503" s="1054"/>
      <c r="G2503" s="905"/>
      <c r="H2503" s="905"/>
      <c r="I2503" s="12"/>
      <c r="K2503" s="14"/>
    </row>
    <row r="2504" spans="1:11">
      <c r="A2504" s="373" t="s">
        <v>2616</v>
      </c>
      <c r="B2504" s="372" t="s">
        <v>2617</v>
      </c>
      <c r="C2504" s="269"/>
      <c r="D2504" s="225"/>
      <c r="E2504" s="23"/>
      <c r="F2504" s="943">
        <f>F2490</f>
        <v>0</v>
      </c>
      <c r="K2504" s="1056"/>
    </row>
    <row r="2505" spans="1:11">
      <c r="A2505" s="222"/>
      <c r="B2505" s="344"/>
      <c r="C2505" s="224"/>
      <c r="D2505" s="225"/>
      <c r="E2505" s="23"/>
      <c r="F2505" s="1054"/>
    </row>
    <row r="2506" spans="1:11">
      <c r="A2506" s="222" t="s">
        <v>2618</v>
      </c>
      <c r="B2506" s="372" t="s">
        <v>2619</v>
      </c>
      <c r="C2506" s="224"/>
      <c r="D2506" s="377"/>
      <c r="E2506" s="23"/>
      <c r="F2506" s="943">
        <f>SUM(F2495:F2505)</f>
        <v>0</v>
      </c>
    </row>
    <row r="2507" spans="1:11" s="22" customFormat="1">
      <c r="A2507" s="343"/>
      <c r="B2507" s="349"/>
      <c r="C2507" s="245"/>
      <c r="D2507" s="1167"/>
      <c r="E2507" s="1156"/>
      <c r="F2507" s="1168"/>
      <c r="G2507" s="1169"/>
      <c r="H2507" s="1169"/>
    </row>
    <row r="2508" spans="1:11" s="22" customFormat="1">
      <c r="A2508" s="343"/>
      <c r="B2508" s="349"/>
      <c r="C2508" s="245"/>
      <c r="D2508" s="1167"/>
      <c r="E2508" s="1156"/>
      <c r="F2508" s="1168"/>
      <c r="G2508" s="1169"/>
      <c r="H2508" s="1169"/>
    </row>
    <row r="2509" spans="1:11" s="22" customFormat="1">
      <c r="A2509" s="343"/>
      <c r="B2509" s="349"/>
      <c r="C2509" s="245"/>
      <c r="D2509" s="1167"/>
      <c r="E2509" s="1156"/>
      <c r="F2509" s="1168"/>
      <c r="G2509" s="1169"/>
      <c r="H2509" s="1169"/>
    </row>
    <row r="2510" spans="1:11" s="22" customFormat="1">
      <c r="A2510" s="1170" t="s">
        <v>2620</v>
      </c>
      <c r="B2510" s="1132" t="s">
        <v>2621</v>
      </c>
      <c r="C2510" s="1132"/>
      <c r="D2510" s="1167"/>
      <c r="E2510" s="1156"/>
      <c r="F2510" s="1168"/>
      <c r="G2510" s="1169"/>
      <c r="H2510" s="1169"/>
    </row>
    <row r="2511" spans="1:11" s="22" customFormat="1">
      <c r="A2511" s="343"/>
      <c r="B2511" s="349"/>
      <c r="C2511" s="245"/>
      <c r="D2511" s="1167"/>
      <c r="E2511" s="1156"/>
      <c r="F2511" s="1168"/>
      <c r="G2511" s="1169"/>
      <c r="H2511" s="1169"/>
    </row>
    <row r="2512" spans="1:11" s="22" customFormat="1">
      <c r="A2512" s="1237" t="s">
        <v>2622</v>
      </c>
      <c r="B2512" s="1238" t="s">
        <v>1063</v>
      </c>
      <c r="C2512" s="245"/>
      <c r="D2512" s="1167"/>
      <c r="E2512" s="1156"/>
      <c r="F2512" s="210"/>
      <c r="G2512" s="1169"/>
      <c r="I2512" s="1169"/>
    </row>
    <row r="2513" spans="1:9" s="22" customFormat="1">
      <c r="A2513" s="245"/>
      <c r="B2513" s="349"/>
      <c r="C2513" s="245"/>
      <c r="D2513" s="1167"/>
      <c r="E2513" s="1156"/>
      <c r="F2513" s="210"/>
      <c r="G2513" s="1169"/>
      <c r="H2513" s="734"/>
      <c r="I2513" s="1169"/>
    </row>
    <row r="2514" spans="1:9" s="22" customFormat="1">
      <c r="A2514" s="245" t="s">
        <v>2623</v>
      </c>
      <c r="B2514" s="356" t="s">
        <v>2624</v>
      </c>
      <c r="C2514" s="245"/>
      <c r="D2514" s="1167"/>
      <c r="E2514" s="1156"/>
      <c r="F2514" s="210"/>
      <c r="G2514" s="1169"/>
      <c r="H2514" s="734"/>
      <c r="I2514" s="1169"/>
    </row>
    <row r="2515" spans="1:9" s="22" customFormat="1">
      <c r="A2515" s="245"/>
      <c r="B2515" s="356" t="s">
        <v>2625</v>
      </c>
      <c r="C2515" s="245"/>
      <c r="D2515" s="1167"/>
      <c r="E2515" s="1156"/>
      <c r="F2515" s="210"/>
      <c r="G2515" s="1169"/>
      <c r="H2515" s="734"/>
      <c r="I2515" s="1169"/>
    </row>
    <row r="2516" spans="1:9" s="22" customFormat="1">
      <c r="A2516" s="245"/>
      <c r="B2516" s="356" t="s">
        <v>2626</v>
      </c>
      <c r="C2516" s="245"/>
      <c r="D2516" s="1167"/>
      <c r="E2516" s="1156"/>
      <c r="F2516" s="210"/>
      <c r="G2516" s="1169"/>
      <c r="H2516" s="734"/>
      <c r="I2516" s="1169"/>
    </row>
    <row r="2517" spans="1:9" s="22" customFormat="1">
      <c r="A2517" s="245"/>
      <c r="B2517" s="356" t="s">
        <v>2627</v>
      </c>
      <c r="C2517" s="245"/>
      <c r="D2517" s="1167"/>
      <c r="E2517" s="1156"/>
      <c r="F2517" s="210"/>
      <c r="G2517" s="1169"/>
      <c r="H2517" s="734"/>
      <c r="I2517" s="1169"/>
    </row>
    <row r="2518" spans="1:9" s="22" customFormat="1">
      <c r="A2518" s="245"/>
      <c r="B2518" s="356" t="s">
        <v>2628</v>
      </c>
      <c r="C2518" s="245"/>
      <c r="D2518" s="1167"/>
      <c r="E2518" s="1156"/>
      <c r="F2518" s="210"/>
      <c r="G2518" s="1169"/>
      <c r="H2518" s="734"/>
      <c r="I2518" s="1169"/>
    </row>
    <row r="2519" spans="1:9" s="22" customFormat="1">
      <c r="A2519" s="245"/>
      <c r="B2519" s="356" t="s">
        <v>2629</v>
      </c>
      <c r="C2519" s="245"/>
      <c r="D2519" s="1167"/>
      <c r="E2519" s="1156"/>
      <c r="F2519" s="210"/>
      <c r="G2519" s="1169"/>
      <c r="H2519" s="734"/>
      <c r="I2519" s="1169"/>
    </row>
    <row r="2520" spans="1:9" s="22" customFormat="1">
      <c r="A2520" s="245"/>
      <c r="B2520" s="356"/>
      <c r="C2520" s="245" t="s">
        <v>1066</v>
      </c>
      <c r="D2520" s="210">
        <v>2535</v>
      </c>
      <c r="E2520" s="118"/>
      <c r="F2520" s="210">
        <f>D2520*E2520</f>
        <v>0</v>
      </c>
      <c r="G2520" s="1169"/>
      <c r="H2520" s="734"/>
      <c r="I2520" s="1169"/>
    </row>
    <row r="2521" spans="1:9" s="22" customFormat="1">
      <c r="A2521" s="245"/>
      <c r="B2521" s="356"/>
      <c r="C2521" s="245"/>
      <c r="D2521" s="1167"/>
      <c r="E2521" s="118"/>
      <c r="F2521" s="210"/>
      <c r="G2521" s="1169"/>
      <c r="H2521" s="734"/>
      <c r="I2521" s="1169"/>
    </row>
    <row r="2522" spans="1:9" s="22" customFormat="1">
      <c r="A2522" s="245" t="s">
        <v>2630</v>
      </c>
      <c r="B2522" s="356" t="s">
        <v>2631</v>
      </c>
      <c r="C2522" s="245"/>
      <c r="D2522" s="1167"/>
      <c r="E2522" s="118"/>
      <c r="F2522" s="210"/>
      <c r="G2522" s="1169"/>
      <c r="H2522" s="734"/>
      <c r="I2522" s="1169"/>
    </row>
    <row r="2523" spans="1:9" s="22" customFormat="1">
      <c r="A2523" s="245"/>
      <c r="B2523" s="356" t="s">
        <v>2632</v>
      </c>
      <c r="C2523" s="245"/>
      <c r="D2523" s="1167"/>
      <c r="E2523" s="118"/>
      <c r="F2523" s="210"/>
      <c r="G2523" s="1169"/>
      <c r="H2523" s="734"/>
      <c r="I2523" s="1169"/>
    </row>
    <row r="2524" spans="1:9" s="22" customFormat="1">
      <c r="A2524" s="245"/>
      <c r="B2524" s="356" t="s">
        <v>2633</v>
      </c>
      <c r="C2524" s="245"/>
      <c r="D2524" s="1167"/>
      <c r="E2524" s="118"/>
      <c r="F2524" s="210"/>
      <c r="G2524" s="1169"/>
      <c r="H2524" s="734"/>
      <c r="I2524" s="1169"/>
    </row>
    <row r="2525" spans="1:9" s="22" customFormat="1">
      <c r="A2525" s="245"/>
      <c r="B2525" s="356" t="s">
        <v>2634</v>
      </c>
      <c r="C2525" s="245"/>
      <c r="D2525" s="1167"/>
      <c r="E2525" s="118"/>
      <c r="F2525" s="210"/>
      <c r="G2525" s="1169"/>
      <c r="H2525" s="734"/>
      <c r="I2525" s="1169"/>
    </row>
    <row r="2526" spans="1:9" s="22" customFormat="1">
      <c r="A2526" s="245"/>
      <c r="B2526" s="356" t="s">
        <v>2635</v>
      </c>
      <c r="C2526" s="245"/>
      <c r="D2526" s="1167"/>
      <c r="E2526" s="118"/>
      <c r="F2526" s="210"/>
      <c r="G2526" s="1169"/>
      <c r="H2526" s="734"/>
      <c r="I2526" s="1169"/>
    </row>
    <row r="2527" spans="1:9" s="22" customFormat="1">
      <c r="A2527" s="245"/>
      <c r="B2527" s="356" t="s">
        <v>2636</v>
      </c>
      <c r="C2527" s="245"/>
      <c r="D2527" s="1167"/>
      <c r="E2527" s="118"/>
      <c r="F2527" s="210"/>
      <c r="G2527" s="1169"/>
      <c r="H2527" s="734"/>
      <c r="I2527" s="1169"/>
    </row>
    <row r="2528" spans="1:9" s="22" customFormat="1">
      <c r="A2528" s="245"/>
      <c r="B2528" s="356" t="s">
        <v>2637</v>
      </c>
      <c r="C2528" s="245"/>
      <c r="D2528" s="1167"/>
      <c r="E2528" s="118"/>
      <c r="F2528" s="210"/>
      <c r="G2528" s="1169"/>
      <c r="H2528" s="734"/>
      <c r="I2528" s="1169"/>
    </row>
    <row r="2529" spans="1:10" s="22" customFormat="1">
      <c r="A2529" s="245"/>
      <c r="B2529" s="356" t="s">
        <v>2638</v>
      </c>
      <c r="C2529" s="245"/>
      <c r="D2529" s="1167"/>
      <c r="E2529" s="118"/>
      <c r="F2529" s="210"/>
      <c r="G2529" s="1169"/>
      <c r="H2529" s="734"/>
      <c r="I2529" s="1169"/>
    </row>
    <row r="2530" spans="1:10" s="22" customFormat="1">
      <c r="A2530" s="245"/>
      <c r="B2530" s="356" t="s">
        <v>2639</v>
      </c>
      <c r="C2530" s="245"/>
      <c r="D2530" s="1167"/>
      <c r="E2530" s="118"/>
      <c r="F2530" s="210"/>
      <c r="G2530" s="1169"/>
      <c r="H2530" s="734"/>
      <c r="I2530" s="1169"/>
    </row>
    <row r="2531" spans="1:10" s="22" customFormat="1">
      <c r="A2531" s="245"/>
      <c r="B2531" s="356" t="s">
        <v>2640</v>
      </c>
      <c r="C2531" s="245"/>
      <c r="D2531" s="1167"/>
      <c r="E2531" s="118"/>
      <c r="F2531" s="210"/>
      <c r="G2531" s="1169"/>
      <c r="H2531" s="734"/>
      <c r="I2531" s="1169"/>
    </row>
    <row r="2532" spans="1:10" s="22" customFormat="1">
      <c r="A2532" s="245"/>
      <c r="B2532" s="356"/>
      <c r="C2532" s="245"/>
      <c r="D2532" s="487"/>
      <c r="E2532" s="118"/>
      <c r="F2532" s="210"/>
      <c r="G2532" s="1181"/>
      <c r="H2532" s="1239"/>
      <c r="I2532" s="1181"/>
    </row>
    <row r="2533" spans="1:10" s="22" customFormat="1">
      <c r="A2533" s="245"/>
      <c r="B2533" s="356" t="s">
        <v>2641</v>
      </c>
      <c r="C2533" s="245" t="s">
        <v>96</v>
      </c>
      <c r="D2533" s="487">
        <v>1</v>
      </c>
      <c r="E2533" s="118"/>
      <c r="F2533" s="210">
        <f>D2533*E2533</f>
        <v>0</v>
      </c>
      <c r="G2533" s="1181"/>
      <c r="H2533" s="1239"/>
      <c r="I2533" s="1181"/>
      <c r="J2533" s="1182"/>
    </row>
    <row r="2534" spans="1:10" s="22" customFormat="1">
      <c r="A2534" s="245"/>
      <c r="B2534" s="356"/>
      <c r="C2534" s="245"/>
      <c r="D2534" s="487"/>
      <c r="E2534" s="1156"/>
      <c r="F2534" s="210"/>
      <c r="G2534" s="1181"/>
      <c r="H2534" s="1239"/>
      <c r="I2534" s="1181"/>
      <c r="J2534" s="1182"/>
    </row>
    <row r="2535" spans="1:10" s="22" customFormat="1">
      <c r="A2535" s="245"/>
      <c r="B2535" s="356"/>
      <c r="C2535" s="245"/>
      <c r="D2535" s="487"/>
      <c r="E2535" s="1156"/>
      <c r="F2535" s="210"/>
      <c r="G2535" s="1181"/>
      <c r="H2535" s="1239"/>
      <c r="I2535" s="1181"/>
      <c r="J2535" s="1182"/>
    </row>
    <row r="2536" spans="1:10" s="22" customFormat="1">
      <c r="A2536" s="1237" t="s">
        <v>2622</v>
      </c>
      <c r="B2536" s="1240" t="s">
        <v>2642</v>
      </c>
      <c r="C2536" s="290"/>
      <c r="D2536" s="1241"/>
      <c r="E2536" s="1242"/>
      <c r="F2536" s="1243">
        <f>SUM(F2519:F2535)</f>
        <v>0</v>
      </c>
      <c r="G2536" s="1181"/>
      <c r="H2536" s="1244"/>
      <c r="I2536" s="1181"/>
      <c r="J2536" s="1182"/>
    </row>
    <row r="2537" spans="1:10" s="22" customFormat="1">
      <c r="A2537" s="1114"/>
      <c r="B2537" s="356"/>
      <c r="C2537" s="246"/>
      <c r="D2537" s="1245"/>
      <c r="E2537" s="1189"/>
      <c r="F2537" s="212"/>
      <c r="G2537" s="1181"/>
      <c r="H2537" s="1239"/>
      <c r="I2537" s="1181"/>
      <c r="J2537" s="1182"/>
    </row>
    <row r="2538" spans="1:10" s="22" customFormat="1">
      <c r="A2538" s="1114"/>
      <c r="B2538" s="356"/>
      <c r="C2538" s="246"/>
      <c r="D2538" s="1245"/>
      <c r="E2538" s="1189"/>
      <c r="F2538" s="212"/>
      <c r="G2538" s="1181"/>
      <c r="H2538" s="1239"/>
      <c r="I2538" s="1181"/>
      <c r="J2538" s="1182"/>
    </row>
    <row r="2539" spans="1:10" s="22" customFormat="1">
      <c r="A2539" s="1237" t="s">
        <v>2395</v>
      </c>
      <c r="B2539" s="1238" t="s">
        <v>2643</v>
      </c>
      <c r="C2539" s="246"/>
      <c r="D2539" s="1245"/>
      <c r="E2539" s="1189"/>
      <c r="F2539" s="212"/>
      <c r="G2539" s="1181"/>
      <c r="H2539" s="1239"/>
      <c r="I2539" s="1181"/>
      <c r="J2539" s="1182"/>
    </row>
    <row r="2540" spans="1:10" s="22" customFormat="1">
      <c r="A2540" s="245"/>
      <c r="B2540" s="356"/>
      <c r="C2540" s="246"/>
      <c r="D2540" s="205"/>
      <c r="E2540" s="1189"/>
      <c r="F2540" s="212"/>
      <c r="G2540" s="1181"/>
      <c r="H2540" s="1239"/>
      <c r="I2540" s="1181"/>
      <c r="J2540" s="1182"/>
    </row>
    <row r="2541" spans="1:10" s="22" customFormat="1">
      <c r="A2541" s="245" t="s">
        <v>2644</v>
      </c>
      <c r="B2541" s="356" t="s">
        <v>2645</v>
      </c>
      <c r="C2541" s="246"/>
      <c r="D2541" s="205"/>
      <c r="E2541" s="1189"/>
      <c r="F2541" s="212"/>
      <c r="G2541" s="1181"/>
      <c r="H2541" s="1239"/>
      <c r="I2541" s="1181"/>
      <c r="J2541" s="1182"/>
    </row>
    <row r="2542" spans="1:10" s="22" customFormat="1">
      <c r="A2542" s="245"/>
      <c r="B2542" s="356" t="s">
        <v>2646</v>
      </c>
      <c r="C2542" s="246"/>
      <c r="D2542" s="205"/>
      <c r="E2542" s="1189"/>
      <c r="F2542" s="212"/>
      <c r="G2542" s="1181"/>
      <c r="H2542" s="1239"/>
      <c r="I2542" s="1181"/>
      <c r="J2542" s="1182"/>
    </row>
    <row r="2543" spans="1:10" s="22" customFormat="1">
      <c r="A2543" s="245"/>
      <c r="B2543" s="356" t="s">
        <v>2647</v>
      </c>
      <c r="C2543" s="246"/>
      <c r="D2543" s="205"/>
      <c r="E2543" s="1189"/>
      <c r="F2543" s="212"/>
      <c r="G2543" s="1181"/>
      <c r="H2543" s="1239"/>
      <c r="I2543" s="1181"/>
      <c r="J2543" s="1182"/>
    </row>
    <row r="2544" spans="1:10" s="22" customFormat="1">
      <c r="A2544" s="245"/>
      <c r="B2544" s="356" t="s">
        <v>2648</v>
      </c>
      <c r="C2544" s="246"/>
      <c r="D2544" s="205"/>
      <c r="E2544" s="1189"/>
      <c r="F2544" s="212"/>
      <c r="G2544" s="1181"/>
      <c r="H2544" s="1239"/>
      <c r="I2544" s="1181"/>
      <c r="J2544" s="1182"/>
    </row>
    <row r="2545" spans="1:10" s="22" customFormat="1">
      <c r="A2545" s="245"/>
      <c r="B2545" s="356" t="s">
        <v>2649</v>
      </c>
      <c r="C2545" s="246"/>
      <c r="D2545" s="205"/>
      <c r="E2545" s="1189"/>
      <c r="F2545" s="212"/>
      <c r="G2545" s="1181"/>
      <c r="H2545" s="1239"/>
      <c r="I2545" s="1181"/>
      <c r="J2545" s="1182"/>
    </row>
    <row r="2546" spans="1:10" s="22" customFormat="1">
      <c r="A2546" s="245"/>
      <c r="B2546" s="356" t="s">
        <v>2650</v>
      </c>
      <c r="C2546" s="246"/>
      <c r="D2546" s="205"/>
      <c r="E2546" s="1189"/>
      <c r="F2546" s="212"/>
      <c r="G2546" s="1181"/>
      <c r="H2546" s="1239"/>
      <c r="I2546" s="1181"/>
      <c r="J2546" s="1182"/>
    </row>
    <row r="2547" spans="1:10" s="22" customFormat="1">
      <c r="A2547" s="245"/>
      <c r="B2547" s="356"/>
      <c r="C2547" s="246" t="s">
        <v>1069</v>
      </c>
      <c r="D2547" s="212">
        <v>378</v>
      </c>
      <c r="E2547" s="119"/>
      <c r="F2547" s="210">
        <f>D2547*E2547</f>
        <v>0</v>
      </c>
      <c r="G2547" s="1246"/>
      <c r="H2547" s="1239"/>
      <c r="I2547" s="1181"/>
      <c r="J2547" s="1182"/>
    </row>
    <row r="2548" spans="1:10" s="22" customFormat="1">
      <c r="A2548" s="245"/>
      <c r="B2548" s="356"/>
      <c r="C2548" s="246"/>
      <c r="D2548" s="205"/>
      <c r="E2548" s="119"/>
      <c r="F2548" s="212"/>
      <c r="G2548" s="1181"/>
      <c r="H2548" s="1239"/>
      <c r="I2548" s="1181"/>
      <c r="J2548" s="1182"/>
    </row>
    <row r="2549" spans="1:10" s="22" customFormat="1">
      <c r="A2549" s="245" t="s">
        <v>2651</v>
      </c>
      <c r="B2549" s="356" t="s">
        <v>2652</v>
      </c>
      <c r="C2549" s="246"/>
      <c r="D2549" s="205"/>
      <c r="E2549" s="119"/>
      <c r="F2549" s="212"/>
      <c r="G2549" s="1181"/>
      <c r="H2549" s="1239"/>
      <c r="I2549" s="1181"/>
      <c r="J2549" s="1182"/>
    </row>
    <row r="2550" spans="1:10" s="22" customFormat="1">
      <c r="A2550" s="245"/>
      <c r="B2550" s="356" t="s">
        <v>2653</v>
      </c>
      <c r="C2550" s="246"/>
      <c r="D2550" s="205"/>
      <c r="E2550" s="119"/>
      <c r="F2550" s="212"/>
      <c r="G2550" s="1181"/>
      <c r="H2550" s="1239"/>
      <c r="I2550" s="1181"/>
      <c r="J2550" s="1182"/>
    </row>
    <row r="2551" spans="1:10" s="22" customFormat="1">
      <c r="A2551" s="245"/>
      <c r="B2551" s="356" t="s">
        <v>2654</v>
      </c>
      <c r="C2551" s="246" t="s">
        <v>1066</v>
      </c>
      <c r="D2551" s="212">
        <v>2195</v>
      </c>
      <c r="E2551" s="119"/>
      <c r="F2551" s="210">
        <f>D2551*E2551</f>
        <v>0</v>
      </c>
      <c r="G2551" s="1246"/>
      <c r="H2551" s="1239"/>
      <c r="I2551" s="1181"/>
      <c r="J2551" s="1182"/>
    </row>
    <row r="2552" spans="1:10" s="22" customFormat="1">
      <c r="A2552" s="245"/>
      <c r="B2552" s="356"/>
      <c r="C2552" s="246"/>
      <c r="D2552" s="212"/>
      <c r="E2552" s="119"/>
      <c r="F2552" s="212"/>
      <c r="G2552" s="1246"/>
      <c r="H2552" s="1239"/>
      <c r="I2552" s="1181"/>
      <c r="J2552" s="1182"/>
    </row>
    <row r="2553" spans="1:10" s="22" customFormat="1">
      <c r="A2553" s="245" t="s">
        <v>2655</v>
      </c>
      <c r="B2553" s="356" t="s">
        <v>2656</v>
      </c>
      <c r="C2553" s="246"/>
      <c r="D2553" s="212"/>
      <c r="E2553" s="119"/>
      <c r="F2553" s="212"/>
      <c r="G2553" s="1246"/>
      <c r="H2553" s="1239"/>
      <c r="I2553" s="1181"/>
      <c r="J2553" s="1182"/>
    </row>
    <row r="2554" spans="1:10" s="22" customFormat="1">
      <c r="A2554" s="245"/>
      <c r="B2554" s="356" t="s">
        <v>2657</v>
      </c>
      <c r="C2554" s="246"/>
      <c r="D2554" s="212"/>
      <c r="E2554" s="119"/>
      <c r="F2554" s="212"/>
      <c r="G2554" s="1246"/>
      <c r="H2554" s="1239"/>
      <c r="I2554" s="1181"/>
      <c r="J2554" s="1182"/>
    </row>
    <row r="2555" spans="1:10" s="22" customFormat="1">
      <c r="A2555" s="245"/>
      <c r="B2555" s="356" t="s">
        <v>2658</v>
      </c>
      <c r="C2555" s="246"/>
      <c r="D2555" s="212"/>
      <c r="E2555" s="119"/>
      <c r="F2555" s="212"/>
      <c r="G2555" s="1246"/>
      <c r="H2555" s="1239"/>
      <c r="I2555" s="1181"/>
      <c r="J2555" s="1182"/>
    </row>
    <row r="2556" spans="1:10" s="22" customFormat="1">
      <c r="A2556" s="245"/>
      <c r="B2556" s="356" t="s">
        <v>2659</v>
      </c>
      <c r="C2556" s="246" t="s">
        <v>1069</v>
      </c>
      <c r="D2556" s="212">
        <v>10</v>
      </c>
      <c r="E2556" s="119"/>
      <c r="F2556" s="212"/>
      <c r="G2556" s="1246"/>
      <c r="H2556" s="1239"/>
      <c r="I2556" s="1181"/>
      <c r="J2556" s="1182"/>
    </row>
    <row r="2557" spans="1:10" s="22" customFormat="1">
      <c r="A2557" s="245"/>
      <c r="B2557" s="356" t="s">
        <v>2660</v>
      </c>
      <c r="C2557" s="246" t="s">
        <v>1069</v>
      </c>
      <c r="D2557" s="212">
        <v>11</v>
      </c>
      <c r="E2557" s="119"/>
      <c r="F2557" s="212"/>
      <c r="G2557" s="1246"/>
      <c r="H2557" s="1239"/>
      <c r="I2557" s="1181"/>
      <c r="J2557" s="1182"/>
    </row>
    <row r="2558" spans="1:10" s="22" customFormat="1">
      <c r="A2558" s="245"/>
      <c r="B2558" s="356" t="s">
        <v>2661</v>
      </c>
      <c r="C2558" s="246" t="s">
        <v>1069</v>
      </c>
      <c r="D2558" s="212">
        <v>9</v>
      </c>
      <c r="E2558" s="119"/>
      <c r="F2558" s="212"/>
      <c r="G2558" s="1246"/>
      <c r="H2558" s="1239"/>
      <c r="I2558" s="1181"/>
      <c r="J2558" s="1182"/>
    </row>
    <row r="2559" spans="1:10" s="22" customFormat="1">
      <c r="A2559" s="245"/>
      <c r="B2559" s="356" t="s">
        <v>2662</v>
      </c>
      <c r="C2559" s="246" t="s">
        <v>1069</v>
      </c>
      <c r="D2559" s="212">
        <v>3</v>
      </c>
      <c r="E2559" s="119"/>
      <c r="F2559" s="212"/>
      <c r="G2559" s="1246"/>
      <c r="H2559" s="1239"/>
      <c r="I2559" s="1181"/>
      <c r="J2559" s="1182"/>
    </row>
    <row r="2560" spans="1:10" s="22" customFormat="1">
      <c r="A2560" s="245"/>
      <c r="B2560" s="1247" t="s">
        <v>2663</v>
      </c>
      <c r="C2560" s="1248" t="s">
        <v>1069</v>
      </c>
      <c r="D2560" s="1249">
        <v>3</v>
      </c>
      <c r="E2560" s="119"/>
      <c r="F2560" s="212"/>
      <c r="G2560" s="1246"/>
      <c r="H2560" s="1239"/>
      <c r="I2560" s="1181"/>
      <c r="J2560" s="1182"/>
    </row>
    <row r="2561" spans="1:10" s="22" customFormat="1">
      <c r="A2561" s="245"/>
      <c r="B2561" s="356" t="s">
        <v>2664</v>
      </c>
      <c r="C2561" s="246" t="s">
        <v>1069</v>
      </c>
      <c r="D2561" s="212">
        <v>36</v>
      </c>
      <c r="E2561" s="119"/>
      <c r="F2561" s="212">
        <f>D2561*E2561</f>
        <v>0</v>
      </c>
      <c r="G2561" s="1181"/>
      <c r="H2561" s="1239"/>
      <c r="I2561" s="1181"/>
      <c r="J2561" s="1182"/>
    </row>
    <row r="2562" spans="1:10" s="22" customFormat="1">
      <c r="A2562" s="245"/>
      <c r="B2562" s="1247"/>
      <c r="C2562" s="246"/>
      <c r="D2562" s="212"/>
      <c r="E2562" s="119"/>
      <c r="F2562" s="212"/>
      <c r="G2562" s="1181"/>
      <c r="H2562" s="1239"/>
      <c r="I2562" s="1181"/>
      <c r="J2562" s="1182"/>
    </row>
    <row r="2563" spans="1:10" s="22" customFormat="1">
      <c r="A2563" s="245"/>
      <c r="B2563" s="356" t="s">
        <v>2665</v>
      </c>
      <c r="C2563" s="246"/>
      <c r="D2563" s="212"/>
      <c r="E2563" s="119"/>
      <c r="F2563" s="212"/>
      <c r="G2563" s="1181"/>
      <c r="H2563" s="1239"/>
      <c r="I2563" s="1181"/>
      <c r="J2563" s="1182"/>
    </row>
    <row r="2564" spans="1:10" s="22" customFormat="1">
      <c r="A2564" s="245"/>
      <c r="B2564" s="356" t="s">
        <v>2666</v>
      </c>
      <c r="C2564" s="246" t="s">
        <v>1066</v>
      </c>
      <c r="D2564" s="212">
        <v>48</v>
      </c>
      <c r="E2564" s="119"/>
      <c r="F2564" s="212"/>
      <c r="G2564" s="1181"/>
      <c r="H2564" s="1239"/>
      <c r="I2564" s="1181"/>
      <c r="J2564" s="1182"/>
    </row>
    <row r="2565" spans="1:10" s="22" customFormat="1">
      <c r="A2565" s="245"/>
      <c r="B2565" s="356" t="s">
        <v>2660</v>
      </c>
      <c r="C2565" s="246" t="s">
        <v>1066</v>
      </c>
      <c r="D2565" s="212">
        <v>57</v>
      </c>
      <c r="E2565" s="119"/>
      <c r="F2565" s="212"/>
      <c r="G2565" s="1181"/>
      <c r="H2565" s="1239"/>
      <c r="I2565" s="1181"/>
      <c r="J2565" s="1182"/>
    </row>
    <row r="2566" spans="1:10" s="22" customFormat="1">
      <c r="A2566" s="245"/>
      <c r="B2566" s="356" t="s">
        <v>2661</v>
      </c>
      <c r="C2566" s="246" t="s">
        <v>1066</v>
      </c>
      <c r="D2566" s="212">
        <v>46</v>
      </c>
      <c r="E2566" s="119"/>
      <c r="F2566" s="212"/>
      <c r="G2566" s="1181"/>
      <c r="H2566" s="1239"/>
      <c r="I2566" s="1181"/>
      <c r="J2566" s="1182"/>
    </row>
    <row r="2567" spans="1:10" s="22" customFormat="1">
      <c r="A2567" s="245"/>
      <c r="B2567" s="356" t="s">
        <v>2662</v>
      </c>
      <c r="C2567" s="246" t="s">
        <v>1066</v>
      </c>
      <c r="D2567" s="212">
        <v>10</v>
      </c>
      <c r="E2567" s="119"/>
      <c r="F2567" s="212"/>
      <c r="G2567" s="1181"/>
      <c r="H2567" s="1239"/>
      <c r="I2567" s="1181"/>
      <c r="J2567" s="1182"/>
    </row>
    <row r="2568" spans="1:10" s="22" customFormat="1">
      <c r="A2568" s="245"/>
      <c r="B2568" s="1247" t="s">
        <v>2663</v>
      </c>
      <c r="C2568" s="1248" t="s">
        <v>1066</v>
      </c>
      <c r="D2568" s="1249">
        <v>14</v>
      </c>
      <c r="E2568" s="119"/>
      <c r="F2568" s="212"/>
      <c r="G2568" s="1181"/>
      <c r="H2568" s="1239"/>
      <c r="I2568" s="1181"/>
      <c r="J2568" s="1182"/>
    </row>
    <row r="2569" spans="1:10" s="22" customFormat="1">
      <c r="A2569" s="245"/>
      <c r="B2569" s="356" t="s">
        <v>2664</v>
      </c>
      <c r="C2569" s="246" t="s">
        <v>1066</v>
      </c>
      <c r="D2569" s="212">
        <v>175</v>
      </c>
      <c r="E2569" s="119"/>
      <c r="F2569" s="212">
        <f>D2569*E2569</f>
        <v>0</v>
      </c>
      <c r="G2569" s="1181"/>
      <c r="H2569" s="1239"/>
      <c r="I2569" s="1181"/>
      <c r="J2569" s="1182"/>
    </row>
    <row r="2570" spans="1:10" s="22" customFormat="1">
      <c r="A2570" s="245"/>
      <c r="B2570" s="356"/>
      <c r="C2570" s="246"/>
      <c r="D2570" s="212"/>
      <c r="E2570" s="119"/>
      <c r="F2570" s="212"/>
      <c r="G2570" s="1181"/>
      <c r="H2570" s="1239"/>
      <c r="I2570" s="1181"/>
      <c r="J2570" s="1182"/>
    </row>
    <row r="2571" spans="1:10" s="22" customFormat="1">
      <c r="A2571" s="245"/>
      <c r="B2571" s="356" t="s">
        <v>2667</v>
      </c>
      <c r="C2571" s="246"/>
      <c r="D2571" s="212"/>
      <c r="E2571" s="119"/>
      <c r="F2571" s="212"/>
      <c r="G2571" s="1181"/>
      <c r="H2571" s="1239"/>
      <c r="I2571" s="1181"/>
      <c r="J2571" s="1182"/>
    </row>
    <row r="2572" spans="1:10" s="22" customFormat="1">
      <c r="A2572" s="245"/>
      <c r="B2572" s="356" t="s">
        <v>2668</v>
      </c>
      <c r="C2572" s="246"/>
      <c r="D2572" s="212"/>
      <c r="E2572" s="119"/>
      <c r="F2572" s="212"/>
      <c r="G2572" s="1181"/>
      <c r="H2572" s="1239"/>
      <c r="I2572" s="1181"/>
      <c r="J2572" s="1182"/>
    </row>
    <row r="2573" spans="1:10" s="22" customFormat="1">
      <c r="A2573" s="245"/>
      <c r="B2573" s="356" t="s">
        <v>2669</v>
      </c>
      <c r="C2573" s="246"/>
      <c r="D2573" s="212"/>
      <c r="E2573" s="119"/>
      <c r="F2573" s="212"/>
      <c r="G2573" s="1181"/>
      <c r="H2573" s="1239"/>
      <c r="I2573" s="1181"/>
      <c r="J2573" s="1182"/>
    </row>
    <row r="2574" spans="1:10" s="22" customFormat="1">
      <c r="A2574" s="245"/>
      <c r="B2574" s="356"/>
      <c r="C2574" s="246"/>
      <c r="D2574" s="212"/>
      <c r="E2574" s="119"/>
      <c r="F2574" s="212"/>
      <c r="G2574" s="1181"/>
      <c r="H2574" s="1239"/>
      <c r="I2574" s="1181"/>
      <c r="J2574" s="1182"/>
    </row>
    <row r="2575" spans="1:10" s="22" customFormat="1">
      <c r="A2575" s="245"/>
      <c r="B2575" s="356" t="s">
        <v>2670</v>
      </c>
      <c r="C2575" s="246" t="s">
        <v>1069</v>
      </c>
      <c r="D2575" s="212">
        <v>91</v>
      </c>
      <c r="E2575" s="119"/>
      <c r="F2575" s="212"/>
      <c r="G2575" s="1181"/>
      <c r="H2575" s="1239"/>
      <c r="I2575" s="1181"/>
      <c r="J2575" s="1182"/>
    </row>
    <row r="2576" spans="1:10" s="22" customFormat="1">
      <c r="A2576" s="245"/>
      <c r="B2576" s="356" t="s">
        <v>2671</v>
      </c>
      <c r="C2576" s="246" t="s">
        <v>1069</v>
      </c>
      <c r="D2576" s="212">
        <v>199</v>
      </c>
      <c r="E2576" s="119"/>
      <c r="F2576" s="212"/>
      <c r="G2576" s="1181"/>
      <c r="H2576" s="1239"/>
      <c r="I2576" s="1181"/>
      <c r="J2576" s="1182"/>
    </row>
    <row r="2577" spans="1:10" s="22" customFormat="1">
      <c r="A2577" s="245"/>
      <c r="B2577" s="356" t="s">
        <v>2672</v>
      </c>
      <c r="C2577" s="246" t="s">
        <v>1069</v>
      </c>
      <c r="D2577" s="212">
        <v>110</v>
      </c>
      <c r="E2577" s="119"/>
      <c r="F2577" s="212"/>
      <c r="G2577" s="1181"/>
      <c r="H2577" s="1239"/>
      <c r="I2577" s="1181"/>
      <c r="J2577" s="1182"/>
    </row>
    <row r="2578" spans="1:10" s="22" customFormat="1">
      <c r="A2578" s="245"/>
      <c r="B2578" s="356" t="s">
        <v>2673</v>
      </c>
      <c r="C2578" s="246" t="s">
        <v>1069</v>
      </c>
      <c r="D2578" s="212">
        <v>15</v>
      </c>
      <c r="E2578" s="119"/>
      <c r="F2578" s="212"/>
      <c r="G2578" s="1181"/>
      <c r="H2578" s="1239"/>
      <c r="I2578" s="1181"/>
      <c r="J2578" s="1182"/>
    </row>
    <row r="2579" spans="1:10" s="22" customFormat="1">
      <c r="A2579" s="245"/>
      <c r="B2579" s="356" t="s">
        <v>2674</v>
      </c>
      <c r="C2579" s="246"/>
      <c r="D2579" s="212"/>
      <c r="E2579" s="119"/>
      <c r="F2579" s="212"/>
      <c r="G2579" s="1181"/>
      <c r="H2579" s="1239"/>
      <c r="I2579" s="1181"/>
      <c r="J2579" s="1182"/>
    </row>
    <row r="2580" spans="1:10" s="22" customFormat="1">
      <c r="A2580" s="245"/>
      <c r="B2580" s="356" t="s">
        <v>2675</v>
      </c>
      <c r="C2580" s="246" t="s">
        <v>1069</v>
      </c>
      <c r="D2580" s="212">
        <v>17</v>
      </c>
      <c r="E2580" s="119"/>
      <c r="F2580" s="212"/>
      <c r="G2580" s="1181"/>
      <c r="H2580" s="1239"/>
      <c r="I2580" s="1181"/>
      <c r="J2580" s="1182"/>
    </row>
    <row r="2581" spans="1:10" s="22" customFormat="1">
      <c r="A2581" s="245"/>
      <c r="B2581" s="1250" t="s">
        <v>2676</v>
      </c>
      <c r="C2581" s="246" t="s">
        <v>1069</v>
      </c>
      <c r="D2581" s="212">
        <v>14</v>
      </c>
      <c r="E2581" s="119"/>
      <c r="F2581" s="212"/>
      <c r="G2581" s="1181"/>
      <c r="H2581" s="1239"/>
      <c r="I2581" s="1181"/>
      <c r="J2581" s="1182"/>
    </row>
    <row r="2582" spans="1:10" s="22" customFormat="1">
      <c r="A2582" s="245"/>
      <c r="B2582" s="1250" t="s">
        <v>2677</v>
      </c>
      <c r="C2582" s="246"/>
      <c r="D2582" s="212"/>
      <c r="E2582" s="119"/>
      <c r="F2582" s="212"/>
      <c r="G2582" s="1181"/>
      <c r="H2582" s="1239"/>
      <c r="I2582" s="1181"/>
      <c r="J2582" s="1182"/>
    </row>
    <row r="2583" spans="1:10" s="22" customFormat="1">
      <c r="A2583" s="245"/>
      <c r="B2583" s="1247" t="s">
        <v>2678</v>
      </c>
      <c r="C2583" s="1248" t="s">
        <v>1069</v>
      </c>
      <c r="D2583" s="1249">
        <v>7</v>
      </c>
      <c r="E2583" s="119"/>
      <c r="F2583" s="212"/>
      <c r="G2583" s="1181"/>
      <c r="H2583" s="1239"/>
      <c r="I2583" s="1181"/>
      <c r="J2583" s="1182"/>
    </row>
    <row r="2584" spans="1:10" s="22" customFormat="1">
      <c r="A2584" s="245"/>
      <c r="B2584" s="356" t="s">
        <v>2664</v>
      </c>
      <c r="C2584" s="246" t="s">
        <v>1069</v>
      </c>
      <c r="D2584" s="212">
        <v>453</v>
      </c>
      <c r="E2584" s="119"/>
      <c r="F2584" s="212">
        <f>D2584*E2584</f>
        <v>0</v>
      </c>
      <c r="G2584" s="1181"/>
      <c r="H2584" s="1239"/>
      <c r="I2584" s="1181"/>
      <c r="J2584" s="1182"/>
    </row>
    <row r="2585" spans="1:10" s="22" customFormat="1">
      <c r="A2585" s="245"/>
      <c r="B2585" s="356"/>
      <c r="C2585" s="246"/>
      <c r="D2585" s="212"/>
      <c r="E2585" s="119"/>
      <c r="F2585" s="212"/>
      <c r="G2585" s="1181"/>
      <c r="H2585" s="1239"/>
      <c r="I2585" s="1181"/>
      <c r="J2585" s="1182"/>
    </row>
    <row r="2586" spans="1:10" s="22" customFormat="1">
      <c r="A2586" s="245" t="s">
        <v>2679</v>
      </c>
      <c r="B2586" s="356" t="s">
        <v>2680</v>
      </c>
      <c r="C2586" s="246"/>
      <c r="D2586" s="212"/>
      <c r="E2586" s="119"/>
      <c r="F2586" s="212"/>
      <c r="G2586" s="1181"/>
      <c r="H2586" s="1239"/>
      <c r="I2586" s="1181"/>
      <c r="J2586" s="1182"/>
    </row>
    <row r="2587" spans="1:10" s="22" customFormat="1">
      <c r="A2587" s="245"/>
      <c r="B2587" s="356" t="s">
        <v>2681</v>
      </c>
      <c r="C2587" s="246"/>
      <c r="D2587" s="212"/>
      <c r="E2587" s="119"/>
      <c r="F2587" s="212"/>
      <c r="G2587" s="1181"/>
      <c r="H2587" s="1239"/>
      <c r="I2587" s="1181"/>
      <c r="J2587" s="1182"/>
    </row>
    <row r="2588" spans="1:10" s="22" customFormat="1">
      <c r="A2588" s="245"/>
      <c r="B2588" s="356" t="s">
        <v>2682</v>
      </c>
      <c r="C2588" s="246"/>
      <c r="D2588" s="212"/>
      <c r="E2588" s="119"/>
      <c r="F2588" s="212"/>
      <c r="G2588" s="1181"/>
      <c r="H2588" s="1239"/>
      <c r="I2588" s="1181"/>
      <c r="J2588" s="1182"/>
    </row>
    <row r="2589" spans="1:10" s="22" customFormat="1">
      <c r="A2589" s="245"/>
      <c r="B2589" s="356" t="s">
        <v>2683</v>
      </c>
      <c r="C2589" s="246"/>
      <c r="D2589" s="212"/>
      <c r="E2589" s="119"/>
      <c r="F2589" s="212"/>
      <c r="G2589" s="1181"/>
      <c r="H2589" s="1239"/>
      <c r="I2589" s="1181"/>
      <c r="J2589" s="1182"/>
    </row>
    <row r="2590" spans="1:10" s="22" customFormat="1">
      <c r="A2590" s="245"/>
      <c r="B2590" s="356" t="s">
        <v>2684</v>
      </c>
      <c r="C2590" s="246"/>
      <c r="D2590" s="212"/>
      <c r="E2590" s="119"/>
      <c r="F2590" s="212"/>
      <c r="G2590" s="1181"/>
      <c r="H2590" s="1239"/>
      <c r="I2590" s="1181"/>
      <c r="J2590" s="1182"/>
    </row>
    <row r="2591" spans="1:10" s="22" customFormat="1">
      <c r="A2591" s="245"/>
      <c r="B2591" s="356" t="s">
        <v>2685</v>
      </c>
      <c r="C2591" s="246"/>
      <c r="D2591" s="212"/>
      <c r="E2591" s="119"/>
      <c r="F2591" s="212"/>
      <c r="G2591" s="1181"/>
      <c r="H2591" s="1239"/>
      <c r="I2591" s="1181"/>
      <c r="J2591" s="1182"/>
    </row>
    <row r="2592" spans="1:10" s="22" customFormat="1">
      <c r="A2592" s="245"/>
      <c r="B2592" s="356" t="s">
        <v>2686</v>
      </c>
      <c r="C2592" s="246"/>
      <c r="D2592" s="212"/>
      <c r="E2592" s="119"/>
      <c r="F2592" s="212"/>
      <c r="G2592" s="1181"/>
      <c r="H2592" s="1239"/>
      <c r="I2592" s="1181"/>
      <c r="J2592" s="1182"/>
    </row>
    <row r="2593" spans="1:10" s="22" customFormat="1">
      <c r="A2593" s="245"/>
      <c r="B2593" s="356"/>
      <c r="C2593" s="246" t="s">
        <v>1066</v>
      </c>
      <c r="D2593" s="212">
        <v>355</v>
      </c>
      <c r="E2593" s="119"/>
      <c r="F2593" s="212">
        <f>D2593*E2593</f>
        <v>0</v>
      </c>
      <c r="G2593" s="1181"/>
      <c r="H2593" s="1239"/>
      <c r="I2593" s="1181"/>
      <c r="J2593" s="1182"/>
    </row>
    <row r="2594" spans="1:10" s="22" customFormat="1">
      <c r="A2594" s="245"/>
      <c r="B2594" s="356"/>
      <c r="C2594" s="246"/>
      <c r="D2594" s="212"/>
      <c r="E2594" s="119"/>
      <c r="F2594" s="212"/>
      <c r="G2594" s="1181"/>
      <c r="H2594" s="1239"/>
      <c r="I2594" s="1181"/>
      <c r="J2594" s="1182"/>
    </row>
    <row r="2595" spans="1:10" s="22" customFormat="1">
      <c r="A2595" s="1237" t="s">
        <v>2395</v>
      </c>
      <c r="B2595" s="1240" t="s">
        <v>2642</v>
      </c>
      <c r="C2595" s="290"/>
      <c r="D2595" s="1241"/>
      <c r="E2595" s="1204"/>
      <c r="F2595" s="1243">
        <f>SUM(F2545:F2594)</f>
        <v>0</v>
      </c>
      <c r="G2595" s="1181"/>
      <c r="H2595" s="1244"/>
      <c r="I2595" s="1181"/>
      <c r="J2595" s="1182"/>
    </row>
    <row r="2596" spans="1:10" s="22" customFormat="1">
      <c r="A2596" s="245"/>
      <c r="B2596" s="356"/>
      <c r="C2596" s="246"/>
      <c r="D2596" s="1245"/>
      <c r="E2596" s="119"/>
      <c r="F2596" s="212"/>
      <c r="G2596" s="1181"/>
      <c r="H2596" s="1244"/>
      <c r="I2596" s="1181"/>
      <c r="J2596" s="1182"/>
    </row>
    <row r="2597" spans="1:10" s="22" customFormat="1">
      <c r="A2597" s="343"/>
      <c r="B2597" s="356"/>
      <c r="C2597" s="245"/>
      <c r="D2597" s="353"/>
      <c r="E2597" s="118"/>
      <c r="F2597" s="210"/>
      <c r="G2597" s="1246"/>
      <c r="H2597" s="1251"/>
      <c r="I2597" s="1182"/>
      <c r="J2597" s="1182"/>
    </row>
    <row r="2598" spans="1:10" s="1157" customFormat="1">
      <c r="A2598" s="1252" t="s">
        <v>2687</v>
      </c>
      <c r="B2598" s="1238" t="s">
        <v>2688</v>
      </c>
      <c r="C2598" s="245"/>
      <c r="D2598" s="353"/>
      <c r="E2598" s="118"/>
      <c r="F2598" s="210"/>
      <c r="G2598" s="1246"/>
      <c r="H2598" s="1251"/>
      <c r="I2598" s="1246"/>
      <c r="J2598" s="1182"/>
    </row>
    <row r="2599" spans="1:10" s="1157" customFormat="1">
      <c r="A2599" s="343"/>
      <c r="B2599" s="349"/>
      <c r="C2599" s="245"/>
      <c r="D2599" s="353"/>
      <c r="E2599" s="118"/>
      <c r="F2599" s="210"/>
      <c r="G2599" s="1246"/>
      <c r="H2599" s="1251"/>
      <c r="I2599" s="1246"/>
      <c r="J2599" s="1246"/>
    </row>
    <row r="2600" spans="1:10" s="1157" customFormat="1">
      <c r="A2600" s="343" t="s">
        <v>2689</v>
      </c>
      <c r="B2600" s="356" t="s">
        <v>2690</v>
      </c>
      <c r="C2600" s="245"/>
      <c r="D2600" s="353"/>
      <c r="E2600" s="118"/>
      <c r="F2600" s="210"/>
      <c r="G2600" s="1246"/>
      <c r="H2600" s="1251"/>
      <c r="I2600" s="1246"/>
      <c r="J2600" s="1246"/>
    </row>
    <row r="2601" spans="1:10" s="1157" customFormat="1">
      <c r="A2601" s="343"/>
      <c r="B2601" s="1253">
        <v>0.5</v>
      </c>
      <c r="C2601" s="245"/>
      <c r="D2601" s="353"/>
      <c r="E2601" s="118"/>
      <c r="F2601" s="210"/>
      <c r="G2601" s="1246"/>
      <c r="H2601" s="1251"/>
      <c r="I2601" s="1246"/>
      <c r="J2601" s="1246"/>
    </row>
    <row r="2602" spans="1:10" s="1157" customFormat="1">
      <c r="A2602" s="343"/>
      <c r="B2602" s="356" t="s">
        <v>2691</v>
      </c>
      <c r="C2602" s="245"/>
      <c r="D2602" s="353"/>
      <c r="E2602" s="118"/>
      <c r="F2602" s="210"/>
      <c r="G2602" s="1246"/>
      <c r="H2602" s="1251"/>
      <c r="I2602" s="1246"/>
      <c r="J2602" s="1246"/>
    </row>
    <row r="2603" spans="1:10" s="1157" customFormat="1">
      <c r="A2603" s="343"/>
      <c r="B2603" s="356" t="s">
        <v>2692</v>
      </c>
      <c r="C2603" s="245"/>
      <c r="D2603" s="353"/>
      <c r="E2603" s="118"/>
      <c r="F2603" s="210"/>
      <c r="G2603" s="1246"/>
      <c r="H2603" s="1251"/>
      <c r="I2603" s="1246"/>
      <c r="J2603" s="1246"/>
    </row>
    <row r="2604" spans="1:10" s="1157" customFormat="1">
      <c r="A2604" s="343"/>
      <c r="B2604" s="356" t="s">
        <v>2693</v>
      </c>
      <c r="C2604" s="245"/>
      <c r="D2604" s="353"/>
      <c r="E2604" s="118"/>
      <c r="F2604" s="210"/>
      <c r="G2604" s="1246"/>
      <c r="H2604" s="1251"/>
      <c r="I2604" s="1246"/>
      <c r="J2604" s="1246"/>
    </row>
    <row r="2605" spans="1:10" s="1157" customFormat="1">
      <c r="A2605" s="343"/>
      <c r="B2605" s="356" t="s">
        <v>2694</v>
      </c>
      <c r="C2605" s="245"/>
      <c r="D2605" s="353"/>
      <c r="E2605" s="118"/>
      <c r="F2605" s="210"/>
      <c r="G2605" s="1246"/>
      <c r="H2605" s="1251"/>
      <c r="I2605" s="1246"/>
      <c r="J2605" s="1246"/>
    </row>
    <row r="2606" spans="1:10" s="1157" customFormat="1">
      <c r="A2606" s="343"/>
      <c r="B2606" s="356" t="s">
        <v>2695</v>
      </c>
      <c r="C2606" s="245"/>
      <c r="D2606" s="353"/>
      <c r="E2606" s="118"/>
      <c r="F2606" s="210"/>
      <c r="G2606" s="1246"/>
      <c r="H2606" s="1251"/>
      <c r="I2606" s="1246"/>
      <c r="J2606" s="1246"/>
    </row>
    <row r="2607" spans="1:10" s="1157" customFormat="1">
      <c r="A2607" s="343"/>
      <c r="B2607" s="356" t="s">
        <v>2696</v>
      </c>
      <c r="C2607" s="245"/>
      <c r="D2607" s="353"/>
      <c r="E2607" s="118"/>
      <c r="F2607" s="210"/>
      <c r="G2607" s="1246"/>
      <c r="H2607" s="1251"/>
      <c r="I2607" s="1246"/>
      <c r="J2607" s="1246"/>
    </row>
    <row r="2608" spans="1:10" s="1157" customFormat="1">
      <c r="A2608" s="343"/>
      <c r="B2608" s="356" t="s">
        <v>2697</v>
      </c>
      <c r="C2608" s="245"/>
      <c r="D2608" s="353"/>
      <c r="E2608" s="118"/>
      <c r="F2608" s="210"/>
      <c r="G2608" s="1246"/>
      <c r="H2608" s="1251"/>
      <c r="I2608" s="1246"/>
      <c r="J2608" s="1246"/>
    </row>
    <row r="2609" spans="1:10" s="1157" customFormat="1">
      <c r="A2609" s="343"/>
      <c r="B2609" s="356" t="s">
        <v>2698</v>
      </c>
      <c r="C2609" s="245"/>
      <c r="D2609" s="353"/>
      <c r="E2609" s="118"/>
      <c r="F2609" s="210"/>
      <c r="G2609" s="1246"/>
      <c r="H2609" s="1251"/>
      <c r="I2609" s="1246"/>
      <c r="J2609" s="1246"/>
    </row>
    <row r="2610" spans="1:10" s="1157" customFormat="1">
      <c r="A2610" s="343"/>
      <c r="B2610" s="356" t="s">
        <v>2699</v>
      </c>
      <c r="C2610" s="245"/>
      <c r="D2610" s="353"/>
      <c r="E2610" s="118"/>
      <c r="F2610" s="210"/>
      <c r="G2610" s="1246"/>
      <c r="H2610" s="1251"/>
      <c r="I2610" s="1246"/>
      <c r="J2610" s="1246"/>
    </row>
    <row r="2611" spans="1:10" s="1157" customFormat="1">
      <c r="A2611" s="343"/>
      <c r="B2611" s="356" t="s">
        <v>2700</v>
      </c>
      <c r="C2611" s="245"/>
      <c r="D2611" s="353"/>
      <c r="E2611" s="118"/>
      <c r="F2611" s="210"/>
      <c r="G2611" s="1246"/>
      <c r="H2611" s="1251"/>
      <c r="I2611" s="1246"/>
      <c r="J2611" s="1246"/>
    </row>
    <row r="2612" spans="1:10" s="1157" customFormat="1">
      <c r="A2612" s="343"/>
      <c r="B2612" s="349"/>
      <c r="C2612" s="245" t="s">
        <v>7</v>
      </c>
      <c r="D2612" s="353">
        <v>71</v>
      </c>
      <c r="E2612" s="118"/>
      <c r="F2612" s="210">
        <f>D2612*E2612</f>
        <v>0</v>
      </c>
      <c r="G2612" s="1251"/>
      <c r="H2612" s="1251"/>
      <c r="I2612" s="1246"/>
      <c r="J2612" s="1246"/>
    </row>
    <row r="2613" spans="1:10" s="22" customFormat="1">
      <c r="A2613" s="343"/>
      <c r="B2613" s="356"/>
      <c r="C2613" s="245"/>
      <c r="D2613" s="353"/>
      <c r="E2613" s="118"/>
      <c r="F2613" s="210"/>
      <c r="G2613" s="1246"/>
      <c r="I2613" s="1182"/>
      <c r="J2613" s="1246"/>
    </row>
    <row r="2614" spans="1:10" s="1157" customFormat="1">
      <c r="A2614" s="343" t="s">
        <v>2701</v>
      </c>
      <c r="B2614" s="356" t="s">
        <v>2702</v>
      </c>
      <c r="C2614" s="245"/>
      <c r="D2614" s="353"/>
      <c r="E2614" s="118"/>
      <c r="F2614" s="210"/>
      <c r="G2614" s="1246"/>
      <c r="H2614" s="1251"/>
      <c r="I2614" s="1246"/>
      <c r="J2614" s="1182"/>
    </row>
    <row r="2615" spans="1:10" s="1157" customFormat="1">
      <c r="A2615" s="343"/>
      <c r="B2615" s="356" t="s">
        <v>2703</v>
      </c>
      <c r="C2615" s="245"/>
      <c r="D2615" s="353"/>
      <c r="E2615" s="118"/>
      <c r="F2615" s="210"/>
      <c r="G2615" s="1246"/>
      <c r="H2615" s="1251"/>
      <c r="I2615" s="1246"/>
      <c r="J2615" s="1246"/>
    </row>
    <row r="2616" spans="1:10" s="1157" customFormat="1">
      <c r="A2616" s="343"/>
      <c r="B2616" s="356" t="s">
        <v>2704</v>
      </c>
      <c r="C2616" s="245"/>
      <c r="D2616" s="353"/>
      <c r="E2616" s="118"/>
      <c r="F2616" s="210"/>
      <c r="G2616" s="1246"/>
      <c r="H2616" s="1251"/>
      <c r="I2616" s="1246"/>
      <c r="J2616" s="1246"/>
    </row>
    <row r="2617" spans="1:10" s="1157" customFormat="1">
      <c r="A2617" s="343"/>
      <c r="B2617" s="356" t="s">
        <v>2705</v>
      </c>
      <c r="C2617" s="245"/>
      <c r="D2617" s="353"/>
      <c r="E2617" s="118"/>
      <c r="F2617" s="210"/>
      <c r="G2617" s="1246"/>
      <c r="H2617" s="1251"/>
      <c r="I2617" s="1246"/>
      <c r="J2617" s="1246"/>
    </row>
    <row r="2618" spans="1:10" s="1157" customFormat="1">
      <c r="A2618" s="343"/>
      <c r="B2618" s="356" t="s">
        <v>2706</v>
      </c>
      <c r="C2618" s="245"/>
      <c r="D2618" s="353"/>
      <c r="E2618" s="118"/>
      <c r="F2618" s="210"/>
      <c r="G2618" s="1246"/>
      <c r="H2618" s="1251"/>
      <c r="I2618" s="1246"/>
      <c r="J2618" s="1246"/>
    </row>
    <row r="2619" spans="1:10" s="1157" customFormat="1">
      <c r="A2619" s="343"/>
      <c r="B2619" s="356" t="s">
        <v>2707</v>
      </c>
      <c r="C2619" s="245"/>
      <c r="D2619" s="353"/>
      <c r="E2619" s="118"/>
      <c r="F2619" s="210"/>
      <c r="G2619" s="1246"/>
      <c r="H2619" s="1251"/>
      <c r="I2619" s="1246"/>
      <c r="J2619" s="1246"/>
    </row>
    <row r="2620" spans="1:10" s="1157" customFormat="1">
      <c r="A2620" s="343"/>
      <c r="B2620" s="356" t="s">
        <v>2708</v>
      </c>
      <c r="C2620" s="245"/>
      <c r="D2620" s="353"/>
      <c r="E2620" s="118"/>
      <c r="F2620" s="210"/>
      <c r="G2620" s="1246"/>
      <c r="H2620" s="1251"/>
      <c r="I2620" s="1246"/>
      <c r="J2620" s="1246"/>
    </row>
    <row r="2621" spans="1:10" s="22" customFormat="1">
      <c r="A2621" s="343"/>
      <c r="B2621" s="356"/>
      <c r="C2621" s="245"/>
      <c r="D2621" s="353"/>
      <c r="E2621" s="118"/>
      <c r="F2621" s="210"/>
      <c r="G2621" s="1246"/>
      <c r="H2621" s="1251"/>
      <c r="I2621" s="1182"/>
      <c r="J2621" s="1246"/>
    </row>
    <row r="2622" spans="1:10" s="1157" customFormat="1">
      <c r="A2622" s="343"/>
      <c r="B2622" s="356"/>
      <c r="C2622" s="245" t="s">
        <v>7</v>
      </c>
      <c r="D2622" s="353">
        <v>370</v>
      </c>
      <c r="E2622" s="118"/>
      <c r="F2622" s="210">
        <f>D2622*E2622</f>
        <v>0</v>
      </c>
      <c r="G2622" s="1246"/>
      <c r="H2622" s="1251"/>
      <c r="I2622" s="1246"/>
      <c r="J2622" s="1182"/>
    </row>
    <row r="2623" spans="1:10" s="22" customFormat="1">
      <c r="A2623" s="343"/>
      <c r="B2623" s="356"/>
      <c r="C2623" s="245"/>
      <c r="D2623" s="353"/>
      <c r="E2623" s="118"/>
      <c r="F2623" s="210"/>
      <c r="G2623" s="1246"/>
      <c r="H2623" s="1251"/>
      <c r="I2623" s="1182"/>
      <c r="J2623" s="1246"/>
    </row>
    <row r="2624" spans="1:10" s="1157" customFormat="1">
      <c r="A2624" s="343" t="s">
        <v>2709</v>
      </c>
      <c r="B2624" s="356" t="s">
        <v>2710</v>
      </c>
      <c r="C2624" s="245"/>
      <c r="D2624" s="353"/>
      <c r="E2624" s="118"/>
      <c r="F2624" s="210"/>
      <c r="G2624" s="1246"/>
      <c r="H2624" s="1251"/>
      <c r="I2624" s="1246"/>
      <c r="J2624" s="1182"/>
    </row>
    <row r="2625" spans="1:10" s="1157" customFormat="1">
      <c r="A2625" s="343"/>
      <c r="B2625" s="356" t="s">
        <v>2711</v>
      </c>
      <c r="C2625" s="245"/>
      <c r="D2625" s="353"/>
      <c r="E2625" s="118"/>
      <c r="F2625" s="210"/>
      <c r="G2625" s="1246"/>
      <c r="H2625" s="1251"/>
      <c r="I2625" s="1246"/>
      <c r="J2625" s="1246"/>
    </row>
    <row r="2626" spans="1:10" s="1157" customFormat="1">
      <c r="A2626" s="343"/>
      <c r="B2626" s="356" t="s">
        <v>2712</v>
      </c>
      <c r="C2626" s="245"/>
      <c r="D2626" s="353"/>
      <c r="E2626" s="118"/>
      <c r="F2626" s="210"/>
      <c r="G2626" s="1246"/>
      <c r="H2626" s="1251"/>
      <c r="I2626" s="1246"/>
      <c r="J2626" s="1246"/>
    </row>
    <row r="2627" spans="1:10" s="1157" customFormat="1">
      <c r="A2627" s="343"/>
      <c r="B2627" s="356" t="s">
        <v>2713</v>
      </c>
      <c r="C2627" s="245"/>
      <c r="D2627" s="353"/>
      <c r="E2627" s="118"/>
      <c r="F2627" s="210"/>
      <c r="G2627" s="1246"/>
      <c r="H2627" s="1251"/>
      <c r="I2627" s="1246"/>
      <c r="J2627" s="1246"/>
    </row>
    <row r="2628" spans="1:10" s="1157" customFormat="1">
      <c r="A2628" s="343"/>
      <c r="B2628" s="356" t="s">
        <v>2714</v>
      </c>
      <c r="C2628" s="245"/>
      <c r="D2628" s="353"/>
      <c r="E2628" s="118"/>
      <c r="F2628" s="210"/>
      <c r="G2628" s="1246"/>
      <c r="H2628" s="1251"/>
      <c r="I2628" s="1246"/>
      <c r="J2628" s="1246"/>
    </row>
    <row r="2629" spans="1:10" s="1157" customFormat="1">
      <c r="A2629" s="343"/>
      <c r="B2629" s="356" t="s">
        <v>2715</v>
      </c>
      <c r="C2629" s="245"/>
      <c r="D2629" s="353"/>
      <c r="E2629" s="118"/>
      <c r="F2629" s="210"/>
      <c r="G2629" s="1246"/>
      <c r="H2629" s="1251"/>
      <c r="I2629" s="1246"/>
      <c r="J2629" s="1246"/>
    </row>
    <row r="2630" spans="1:10" s="1157" customFormat="1">
      <c r="A2630" s="343"/>
      <c r="B2630" s="356" t="s">
        <v>2716</v>
      </c>
      <c r="C2630" s="245"/>
      <c r="D2630" s="353"/>
      <c r="E2630" s="118"/>
      <c r="F2630" s="210"/>
      <c r="G2630" s="1246"/>
      <c r="H2630" s="1251"/>
      <c r="I2630" s="1246"/>
      <c r="J2630" s="1246"/>
    </row>
    <row r="2631" spans="1:10" s="1157" customFormat="1">
      <c r="A2631" s="343"/>
      <c r="B2631" s="356"/>
      <c r="C2631" s="245" t="s">
        <v>7</v>
      </c>
      <c r="D2631" s="353">
        <v>315</v>
      </c>
      <c r="E2631" s="118"/>
      <c r="F2631" s="210">
        <f>D2631*E2631</f>
        <v>0</v>
      </c>
      <c r="G2631" s="1246"/>
      <c r="H2631" s="1251"/>
      <c r="I2631" s="1246"/>
      <c r="J2631" s="1246"/>
    </row>
    <row r="2632" spans="1:10" s="22" customFormat="1">
      <c r="A2632" s="343"/>
      <c r="B2632" s="356"/>
      <c r="C2632" s="245"/>
      <c r="D2632" s="353"/>
      <c r="E2632" s="118"/>
      <c r="F2632" s="210"/>
      <c r="G2632" s="1246"/>
      <c r="H2632" s="1251"/>
      <c r="I2632" s="1182"/>
      <c r="J2632" s="1246"/>
    </row>
    <row r="2633" spans="1:10" s="1157" customFormat="1">
      <c r="A2633" s="343" t="s">
        <v>2717</v>
      </c>
      <c r="B2633" s="356" t="s">
        <v>2718</v>
      </c>
      <c r="C2633" s="245"/>
      <c r="D2633" s="353"/>
      <c r="E2633" s="118"/>
      <c r="F2633" s="210"/>
      <c r="G2633" s="1246"/>
      <c r="H2633" s="1251"/>
      <c r="I2633" s="1246"/>
      <c r="J2633" s="1182"/>
    </row>
    <row r="2634" spans="1:10" s="1157" customFormat="1">
      <c r="A2634" s="343"/>
      <c r="B2634" s="356" t="s">
        <v>2719</v>
      </c>
      <c r="C2634" s="245"/>
      <c r="D2634" s="353"/>
      <c r="E2634" s="118"/>
      <c r="F2634" s="210"/>
      <c r="G2634" s="1246"/>
      <c r="H2634" s="1251"/>
      <c r="I2634" s="1246"/>
      <c r="J2634" s="1246"/>
    </row>
    <row r="2635" spans="1:10" s="1157" customFormat="1">
      <c r="A2635" s="343"/>
      <c r="B2635" s="356" t="s">
        <v>2720</v>
      </c>
      <c r="C2635" s="245"/>
      <c r="D2635" s="353"/>
      <c r="E2635" s="118"/>
      <c r="F2635" s="210"/>
      <c r="G2635" s="1246"/>
      <c r="H2635" s="1251"/>
      <c r="I2635" s="1246"/>
      <c r="J2635" s="1246"/>
    </row>
    <row r="2636" spans="1:10" s="1157" customFormat="1">
      <c r="A2636" s="343"/>
      <c r="B2636" s="356" t="s">
        <v>2721</v>
      </c>
      <c r="C2636" s="245"/>
      <c r="D2636" s="353"/>
      <c r="E2636" s="118"/>
      <c r="F2636" s="210"/>
      <c r="G2636" s="1246"/>
      <c r="H2636" s="1251"/>
      <c r="I2636" s="1246"/>
      <c r="J2636" s="1246"/>
    </row>
    <row r="2637" spans="1:10" s="1157" customFormat="1">
      <c r="A2637" s="343"/>
      <c r="B2637" s="356" t="s">
        <v>2722</v>
      </c>
      <c r="C2637" s="245"/>
      <c r="D2637" s="353"/>
      <c r="E2637" s="118"/>
      <c r="F2637" s="210"/>
      <c r="G2637" s="1246"/>
      <c r="H2637" s="1251"/>
      <c r="I2637" s="1246"/>
      <c r="J2637" s="1246"/>
    </row>
    <row r="2638" spans="1:10" s="1157" customFormat="1">
      <c r="A2638" s="343"/>
      <c r="B2638" s="356" t="s">
        <v>2707</v>
      </c>
      <c r="C2638" s="245"/>
      <c r="D2638" s="353"/>
      <c r="E2638" s="118"/>
      <c r="F2638" s="210"/>
      <c r="G2638" s="1246"/>
      <c r="H2638" s="1251"/>
      <c r="I2638" s="1246"/>
      <c r="J2638" s="1246"/>
    </row>
    <row r="2639" spans="1:10" s="1157" customFormat="1">
      <c r="A2639" s="343"/>
      <c r="B2639" s="356" t="s">
        <v>2723</v>
      </c>
      <c r="C2639" s="245"/>
      <c r="D2639" s="353"/>
      <c r="E2639" s="118"/>
      <c r="F2639" s="210"/>
      <c r="G2639" s="1246"/>
      <c r="H2639" s="1251"/>
      <c r="I2639" s="1246"/>
      <c r="J2639" s="1246"/>
    </row>
    <row r="2640" spans="1:10" s="1157" customFormat="1">
      <c r="A2640" s="343"/>
      <c r="B2640" s="356" t="s">
        <v>2724</v>
      </c>
      <c r="C2640" s="245" t="s">
        <v>1066</v>
      </c>
      <c r="D2640" s="353">
        <v>244</v>
      </c>
      <c r="E2640" s="118"/>
      <c r="F2640" s="210">
        <f>D2640*E2640</f>
        <v>0</v>
      </c>
      <c r="G2640" s="1246"/>
      <c r="H2640" s="1251"/>
      <c r="I2640" s="1246"/>
      <c r="J2640" s="1246"/>
    </row>
    <row r="2641" spans="1:10" s="22" customFormat="1">
      <c r="A2641" s="343"/>
      <c r="B2641" s="356"/>
      <c r="C2641" s="245"/>
      <c r="D2641" s="353"/>
      <c r="E2641" s="118"/>
      <c r="F2641" s="210"/>
      <c r="G2641" s="1246"/>
      <c r="H2641" s="1251"/>
      <c r="I2641" s="1182"/>
      <c r="J2641" s="1246"/>
    </row>
    <row r="2642" spans="1:10" s="1157" customFormat="1">
      <c r="A2642" s="343" t="s">
        <v>2725</v>
      </c>
      <c r="B2642" s="356" t="s">
        <v>2726</v>
      </c>
      <c r="C2642" s="245"/>
      <c r="D2642" s="353"/>
      <c r="E2642" s="118"/>
      <c r="F2642" s="210"/>
      <c r="G2642" s="1246"/>
      <c r="H2642" s="1251"/>
      <c r="I2642" s="1246"/>
      <c r="J2642" s="1182"/>
    </row>
    <row r="2643" spans="1:10" s="1157" customFormat="1">
      <c r="A2643" s="343"/>
      <c r="B2643" s="356" t="s">
        <v>2727</v>
      </c>
      <c r="C2643" s="245"/>
      <c r="D2643" s="353"/>
      <c r="E2643" s="118"/>
      <c r="F2643" s="210"/>
      <c r="G2643" s="1246"/>
      <c r="H2643" s="1251"/>
      <c r="I2643" s="1246"/>
      <c r="J2643" s="1246"/>
    </row>
    <row r="2644" spans="1:10" s="1157" customFormat="1">
      <c r="A2644" s="343"/>
      <c r="B2644" s="356" t="s">
        <v>2728</v>
      </c>
      <c r="C2644" s="245"/>
      <c r="D2644" s="353"/>
      <c r="E2644" s="118"/>
      <c r="F2644" s="210"/>
      <c r="G2644" s="1246"/>
      <c r="H2644" s="1251"/>
      <c r="I2644" s="1246"/>
      <c r="J2644" s="1246"/>
    </row>
    <row r="2645" spans="1:10" s="1157" customFormat="1">
      <c r="A2645" s="343"/>
      <c r="B2645" s="356" t="s">
        <v>2729</v>
      </c>
      <c r="C2645" s="245"/>
      <c r="D2645" s="353"/>
      <c r="E2645" s="118"/>
      <c r="F2645" s="210"/>
      <c r="G2645" s="1246"/>
      <c r="H2645" s="1251"/>
      <c r="I2645" s="1246"/>
      <c r="J2645" s="1246"/>
    </row>
    <row r="2646" spans="1:10" s="1157" customFormat="1">
      <c r="A2646" s="343"/>
      <c r="B2646" s="356"/>
      <c r="C2646" s="245" t="s">
        <v>1066</v>
      </c>
      <c r="D2646" s="353">
        <v>170</v>
      </c>
      <c r="E2646" s="118"/>
      <c r="F2646" s="210">
        <f>D2646*E2646</f>
        <v>0</v>
      </c>
      <c r="G2646" s="1246"/>
      <c r="H2646" s="1251"/>
      <c r="I2646" s="1246"/>
      <c r="J2646" s="1246"/>
    </row>
    <row r="2647" spans="1:10" s="22" customFormat="1">
      <c r="A2647" s="343"/>
      <c r="B2647" s="356"/>
      <c r="C2647" s="245"/>
      <c r="D2647" s="353"/>
      <c r="E2647" s="118"/>
      <c r="F2647" s="210"/>
      <c r="G2647" s="1246"/>
      <c r="H2647" s="1251"/>
      <c r="I2647" s="1182"/>
      <c r="J2647" s="1246"/>
    </row>
    <row r="2648" spans="1:10" s="1157" customFormat="1">
      <c r="A2648" s="343" t="s">
        <v>2730</v>
      </c>
      <c r="B2648" s="356" t="s">
        <v>2731</v>
      </c>
      <c r="C2648" s="245"/>
      <c r="D2648" s="353"/>
      <c r="E2648" s="118"/>
      <c r="F2648" s="210"/>
      <c r="G2648" s="1246"/>
      <c r="H2648" s="1251"/>
      <c r="I2648" s="1246"/>
      <c r="J2648" s="1182"/>
    </row>
    <row r="2649" spans="1:10" s="1157" customFormat="1">
      <c r="A2649" s="343"/>
      <c r="B2649" s="356" t="s">
        <v>2732</v>
      </c>
      <c r="C2649" s="245"/>
      <c r="D2649" s="353"/>
      <c r="E2649" s="118"/>
      <c r="F2649" s="210"/>
      <c r="G2649" s="1246"/>
      <c r="H2649" s="1251"/>
      <c r="I2649" s="1246"/>
      <c r="J2649" s="1246"/>
    </row>
    <row r="2650" spans="1:10" s="1157" customFormat="1">
      <c r="A2650" s="343"/>
      <c r="B2650" s="356" t="s">
        <v>2733</v>
      </c>
      <c r="C2650" s="245"/>
      <c r="D2650" s="353"/>
      <c r="E2650" s="118"/>
      <c r="F2650" s="210"/>
      <c r="G2650" s="1246"/>
      <c r="H2650" s="1251"/>
      <c r="I2650" s="1246"/>
      <c r="J2650" s="1246"/>
    </row>
    <row r="2651" spans="1:10" s="22" customFormat="1">
      <c r="A2651" s="343"/>
      <c r="B2651" s="356"/>
      <c r="C2651" s="245"/>
      <c r="D2651" s="353"/>
      <c r="E2651" s="118"/>
      <c r="F2651" s="210"/>
      <c r="G2651" s="1246"/>
      <c r="H2651" s="1251"/>
      <c r="I2651" s="1182"/>
      <c r="J2651" s="1246"/>
    </row>
    <row r="2652" spans="1:10" s="1157" customFormat="1">
      <c r="A2652" s="343"/>
      <c r="B2652" s="356" t="s">
        <v>2734</v>
      </c>
      <c r="C2652" s="245"/>
      <c r="D2652" s="353"/>
      <c r="E2652" s="118"/>
      <c r="F2652" s="210"/>
      <c r="G2652" s="1246"/>
      <c r="H2652" s="1251"/>
      <c r="I2652" s="1246"/>
      <c r="J2652" s="1182"/>
    </row>
    <row r="2653" spans="1:10" s="1157" customFormat="1">
      <c r="A2653" s="343"/>
      <c r="B2653" s="356" t="s">
        <v>2735</v>
      </c>
      <c r="C2653" s="245"/>
      <c r="D2653" s="353"/>
      <c r="E2653" s="118"/>
      <c r="F2653" s="210"/>
      <c r="G2653" s="1246"/>
      <c r="H2653" s="1251"/>
      <c r="I2653" s="1246"/>
      <c r="J2653" s="1246"/>
    </row>
    <row r="2654" spans="1:10" s="1157" customFormat="1">
      <c r="A2654" s="343"/>
      <c r="B2654" s="356" t="s">
        <v>2736</v>
      </c>
      <c r="C2654" s="245"/>
      <c r="D2654" s="353"/>
      <c r="E2654" s="118"/>
      <c r="F2654" s="210"/>
      <c r="G2654" s="1246"/>
      <c r="H2654" s="1251"/>
      <c r="I2654" s="1246"/>
      <c r="J2654" s="1246"/>
    </row>
    <row r="2655" spans="1:10" s="1157" customFormat="1">
      <c r="A2655" s="343"/>
      <c r="B2655" s="356" t="s">
        <v>2737</v>
      </c>
      <c r="C2655" s="245"/>
      <c r="D2655" s="353"/>
      <c r="E2655" s="118"/>
      <c r="F2655" s="210"/>
      <c r="G2655" s="1246"/>
      <c r="H2655" s="1251"/>
      <c r="I2655" s="1246"/>
      <c r="J2655" s="1246"/>
    </row>
    <row r="2656" spans="1:10" s="22" customFormat="1">
      <c r="A2656" s="343"/>
      <c r="B2656" s="356"/>
      <c r="C2656" s="245"/>
      <c r="D2656" s="353"/>
      <c r="E2656" s="118"/>
      <c r="F2656" s="210"/>
      <c r="G2656" s="1246"/>
      <c r="H2656" s="1251"/>
      <c r="I2656" s="1182"/>
      <c r="J2656" s="1246"/>
    </row>
    <row r="2657" spans="1:10" s="1157" customFormat="1">
      <c r="A2657" s="245"/>
      <c r="B2657" s="1075" t="s">
        <v>2738</v>
      </c>
      <c r="C2657" s="245"/>
      <c r="D2657" s="353"/>
      <c r="E2657" s="118"/>
      <c r="F2657" s="210"/>
      <c r="G2657" s="1246"/>
      <c r="H2657" s="1251"/>
      <c r="I2657" s="1246"/>
      <c r="J2657" s="1182"/>
    </row>
    <row r="2658" spans="1:10" s="1157" customFormat="1">
      <c r="A2658" s="245"/>
      <c r="B2658" s="356" t="s">
        <v>2739</v>
      </c>
      <c r="C2658" s="245" t="s">
        <v>7</v>
      </c>
      <c r="D2658" s="353">
        <v>2</v>
      </c>
      <c r="E2658" s="118"/>
      <c r="F2658" s="210">
        <f>D2658*E2658</f>
        <v>0</v>
      </c>
      <c r="G2658" s="1246"/>
      <c r="H2658" s="1251"/>
      <c r="I2658" s="1246"/>
      <c r="J2658" s="1246"/>
    </row>
    <row r="2659" spans="1:10" s="1157" customFormat="1">
      <c r="A2659" s="245"/>
      <c r="B2659" s="356" t="s">
        <v>2740</v>
      </c>
      <c r="C2659" s="245"/>
      <c r="D2659" s="353"/>
      <c r="E2659" s="118"/>
      <c r="F2659" s="210"/>
      <c r="G2659" s="1246"/>
      <c r="H2659" s="1251"/>
      <c r="I2659" s="1246"/>
      <c r="J2659" s="1246"/>
    </row>
    <row r="2660" spans="1:10" s="1157" customFormat="1">
      <c r="A2660" s="245"/>
      <c r="B2660" s="356" t="s">
        <v>2741</v>
      </c>
      <c r="C2660" s="245" t="s">
        <v>7</v>
      </c>
      <c r="D2660" s="353">
        <v>1</v>
      </c>
      <c r="E2660" s="118"/>
      <c r="F2660" s="210">
        <f>D2660*E2660</f>
        <v>0</v>
      </c>
      <c r="G2660" s="1246"/>
      <c r="H2660" s="1251"/>
      <c r="I2660" s="1246"/>
      <c r="J2660" s="1246"/>
    </row>
    <row r="2661" spans="1:10" s="1157" customFormat="1">
      <c r="A2661" s="245"/>
      <c r="B2661" s="356" t="s">
        <v>2742</v>
      </c>
      <c r="C2661" s="245"/>
      <c r="D2661" s="353"/>
      <c r="E2661" s="118"/>
      <c r="F2661" s="210"/>
      <c r="G2661" s="1246"/>
      <c r="H2661" s="1251"/>
      <c r="I2661" s="1246"/>
      <c r="J2661" s="1246"/>
    </row>
    <row r="2662" spans="1:10" s="1157" customFormat="1">
      <c r="A2662" s="245"/>
      <c r="B2662" s="356" t="s">
        <v>2743</v>
      </c>
      <c r="C2662" s="245" t="s">
        <v>7</v>
      </c>
      <c r="D2662" s="353">
        <v>1</v>
      </c>
      <c r="E2662" s="118"/>
      <c r="F2662" s="210">
        <f>D2662*E2662</f>
        <v>0</v>
      </c>
      <c r="G2662" s="1246"/>
      <c r="H2662" s="1251"/>
      <c r="I2662" s="1246"/>
      <c r="J2662" s="1246"/>
    </row>
    <row r="2663" spans="1:10" s="1157" customFormat="1">
      <c r="A2663" s="245"/>
      <c r="B2663" s="356" t="s">
        <v>2744</v>
      </c>
      <c r="C2663" s="245" t="s">
        <v>7</v>
      </c>
      <c r="D2663" s="353">
        <v>3</v>
      </c>
      <c r="E2663" s="118"/>
      <c r="F2663" s="210">
        <f>D2663*E2663</f>
        <v>0</v>
      </c>
      <c r="G2663" s="1246"/>
      <c r="H2663" s="1251"/>
      <c r="I2663" s="1246"/>
      <c r="J2663" s="1246"/>
    </row>
    <row r="2664" spans="1:10" s="1157" customFormat="1">
      <c r="A2664" s="245"/>
      <c r="B2664" s="356" t="s">
        <v>2745</v>
      </c>
      <c r="C2664" s="245"/>
      <c r="D2664" s="353"/>
      <c r="E2664" s="118"/>
      <c r="F2664" s="210"/>
      <c r="G2664" s="1246"/>
      <c r="H2664" s="1251"/>
      <c r="I2664" s="1246"/>
      <c r="J2664" s="1246"/>
    </row>
    <row r="2665" spans="1:10" s="1157" customFormat="1">
      <c r="A2665" s="245"/>
      <c r="B2665" s="356" t="s">
        <v>2746</v>
      </c>
      <c r="C2665" s="245" t="s">
        <v>7</v>
      </c>
      <c r="D2665" s="353">
        <v>5</v>
      </c>
      <c r="E2665" s="118"/>
      <c r="F2665" s="210">
        <f>D2665*E2665</f>
        <v>0</v>
      </c>
      <c r="G2665" s="1246"/>
      <c r="H2665" s="1251"/>
      <c r="I2665" s="1246"/>
      <c r="J2665" s="1246"/>
    </row>
    <row r="2666" spans="1:10" s="1157" customFormat="1">
      <c r="A2666" s="245"/>
      <c r="B2666" s="356" t="s">
        <v>2747</v>
      </c>
      <c r="C2666" s="245" t="s">
        <v>7</v>
      </c>
      <c r="D2666" s="353">
        <v>3</v>
      </c>
      <c r="E2666" s="118"/>
      <c r="F2666" s="210">
        <f>D2666*E2666</f>
        <v>0</v>
      </c>
      <c r="G2666" s="1246"/>
      <c r="H2666" s="1251"/>
      <c r="I2666" s="1246"/>
      <c r="J2666" s="1246"/>
    </row>
    <row r="2667" spans="1:10" s="1157" customFormat="1">
      <c r="A2667" s="245"/>
      <c r="B2667" s="356" t="s">
        <v>2748</v>
      </c>
      <c r="C2667" s="245" t="s">
        <v>7</v>
      </c>
      <c r="D2667" s="353">
        <v>3</v>
      </c>
      <c r="E2667" s="118"/>
      <c r="F2667" s="210">
        <f>D2667*E2667</f>
        <v>0</v>
      </c>
      <c r="G2667" s="1246"/>
      <c r="H2667" s="1251"/>
      <c r="I2667" s="1246"/>
      <c r="J2667" s="1246"/>
    </row>
    <row r="2668" spans="1:10" s="1157" customFormat="1">
      <c r="A2668" s="245"/>
      <c r="B2668" s="356" t="s">
        <v>2749</v>
      </c>
      <c r="C2668" s="245" t="s">
        <v>7</v>
      </c>
      <c r="D2668" s="353">
        <v>1</v>
      </c>
      <c r="E2668" s="118"/>
      <c r="F2668" s="210">
        <f>D2668*E2668</f>
        <v>0</v>
      </c>
      <c r="G2668" s="1246"/>
      <c r="H2668" s="1251"/>
      <c r="I2668" s="1246"/>
      <c r="J2668" s="1246"/>
    </row>
    <row r="2669" spans="1:10" s="1157" customFormat="1">
      <c r="A2669" s="245"/>
      <c r="B2669" s="356" t="s">
        <v>2750</v>
      </c>
      <c r="C2669" s="245" t="s">
        <v>7</v>
      </c>
      <c r="D2669" s="353">
        <v>6</v>
      </c>
      <c r="E2669" s="118"/>
      <c r="F2669" s="210">
        <f>D2669*E2669</f>
        <v>0</v>
      </c>
      <c r="G2669" s="1246"/>
      <c r="H2669" s="1251"/>
      <c r="I2669" s="1246"/>
      <c r="J2669" s="1246"/>
    </row>
    <row r="2670" spans="1:10" s="1157" customFormat="1">
      <c r="A2670" s="245"/>
      <c r="B2670" s="356" t="s">
        <v>2751</v>
      </c>
      <c r="C2670" s="245"/>
      <c r="D2670" s="353"/>
      <c r="E2670" s="118"/>
      <c r="F2670" s="210"/>
      <c r="G2670" s="1246"/>
      <c r="H2670" s="1251"/>
      <c r="I2670" s="1246"/>
      <c r="J2670" s="1246"/>
    </row>
    <row r="2671" spans="1:10" s="1157" customFormat="1">
      <c r="A2671" s="245"/>
      <c r="B2671" s="356"/>
      <c r="C2671" s="245" t="s">
        <v>7</v>
      </c>
      <c r="D2671" s="353">
        <v>4</v>
      </c>
      <c r="E2671" s="118"/>
      <c r="F2671" s="210">
        <f t="shared" ref="F2671:F2677" si="1">D2671*E2671</f>
        <v>0</v>
      </c>
      <c r="G2671" s="1246"/>
      <c r="H2671" s="1251"/>
      <c r="I2671" s="1246"/>
      <c r="J2671" s="1246"/>
    </row>
    <row r="2672" spans="1:10" s="1157" customFormat="1">
      <c r="A2672" s="245"/>
      <c r="B2672" s="356" t="s">
        <v>2752</v>
      </c>
      <c r="C2672" s="245" t="s">
        <v>7</v>
      </c>
      <c r="D2672" s="353">
        <v>3</v>
      </c>
      <c r="E2672" s="118"/>
      <c r="F2672" s="210">
        <f t="shared" si="1"/>
        <v>0</v>
      </c>
      <c r="G2672" s="1246"/>
      <c r="H2672" s="1251"/>
      <c r="I2672" s="1246"/>
      <c r="J2672" s="1246"/>
    </row>
    <row r="2673" spans="1:10" s="1157" customFormat="1">
      <c r="A2673" s="245"/>
      <c r="B2673" s="356" t="s">
        <v>2753</v>
      </c>
      <c r="C2673" s="245" t="s">
        <v>7</v>
      </c>
      <c r="D2673" s="353">
        <v>3</v>
      </c>
      <c r="E2673" s="118"/>
      <c r="F2673" s="210">
        <f t="shared" si="1"/>
        <v>0</v>
      </c>
      <c r="G2673" s="1246"/>
      <c r="H2673" s="1251"/>
      <c r="I2673" s="1246"/>
      <c r="J2673" s="1246"/>
    </row>
    <row r="2674" spans="1:10" s="1157" customFormat="1">
      <c r="A2674" s="245"/>
      <c r="B2674" s="356" t="s">
        <v>2754</v>
      </c>
      <c r="C2674" s="245" t="s">
        <v>7</v>
      </c>
      <c r="D2674" s="353">
        <v>1</v>
      </c>
      <c r="E2674" s="118"/>
      <c r="F2674" s="210">
        <f t="shared" si="1"/>
        <v>0</v>
      </c>
      <c r="G2674" s="1246"/>
      <c r="H2674" s="1251"/>
      <c r="I2674" s="1246"/>
      <c r="J2674" s="1246"/>
    </row>
    <row r="2675" spans="1:10" s="1157" customFormat="1">
      <c r="A2675" s="245"/>
      <c r="B2675" s="356" t="s">
        <v>2755</v>
      </c>
      <c r="C2675" s="245" t="s">
        <v>7</v>
      </c>
      <c r="D2675" s="353">
        <v>8</v>
      </c>
      <c r="E2675" s="118"/>
      <c r="F2675" s="210">
        <f t="shared" si="1"/>
        <v>0</v>
      </c>
      <c r="G2675" s="1246"/>
      <c r="H2675" s="1251"/>
      <c r="I2675" s="1246"/>
      <c r="J2675" s="1246"/>
    </row>
    <row r="2676" spans="1:10" s="1157" customFormat="1">
      <c r="A2676" s="245"/>
      <c r="B2676" s="356" t="s">
        <v>2756</v>
      </c>
      <c r="C2676" s="245" t="s">
        <v>7</v>
      </c>
      <c r="D2676" s="353">
        <v>5</v>
      </c>
      <c r="E2676" s="118"/>
      <c r="F2676" s="210">
        <f t="shared" si="1"/>
        <v>0</v>
      </c>
      <c r="G2676" s="1246"/>
      <c r="H2676" s="1251"/>
      <c r="I2676" s="1246"/>
      <c r="J2676" s="1246"/>
    </row>
    <row r="2677" spans="1:10" s="1157" customFormat="1">
      <c r="A2677" s="245"/>
      <c r="B2677" s="356" t="s">
        <v>2757</v>
      </c>
      <c r="C2677" s="245" t="s">
        <v>7</v>
      </c>
      <c r="D2677" s="353">
        <v>22</v>
      </c>
      <c r="E2677" s="118"/>
      <c r="F2677" s="210">
        <f t="shared" si="1"/>
        <v>0</v>
      </c>
      <c r="G2677" s="1246"/>
      <c r="H2677" s="1251"/>
      <c r="I2677" s="1246"/>
      <c r="J2677" s="1246"/>
    </row>
    <row r="2678" spans="1:10" s="22" customFormat="1">
      <c r="A2678" s="343"/>
      <c r="B2678" s="356"/>
      <c r="C2678" s="245"/>
      <c r="D2678" s="353"/>
      <c r="E2678" s="118"/>
      <c r="F2678" s="210"/>
      <c r="G2678" s="1246"/>
      <c r="H2678" s="1251"/>
      <c r="I2678" s="1182"/>
      <c r="J2678" s="1246"/>
    </row>
    <row r="2679" spans="1:10" s="1157" customFormat="1">
      <c r="A2679" s="245"/>
      <c r="B2679" s="1075" t="s">
        <v>2758</v>
      </c>
      <c r="C2679" s="245"/>
      <c r="D2679" s="353"/>
      <c r="E2679" s="118"/>
      <c r="F2679" s="210"/>
      <c r="G2679" s="1246"/>
      <c r="H2679" s="1251"/>
      <c r="I2679" s="1246"/>
      <c r="J2679" s="1182"/>
    </row>
    <row r="2680" spans="1:10" s="1157" customFormat="1">
      <c r="A2680" s="245"/>
      <c r="B2680" s="356" t="s">
        <v>2759</v>
      </c>
      <c r="C2680" s="245"/>
      <c r="D2680" s="353"/>
      <c r="E2680" s="118"/>
      <c r="F2680" s="210"/>
      <c r="G2680" s="1246"/>
      <c r="H2680" s="1251"/>
      <c r="I2680" s="1246"/>
      <c r="J2680" s="1246"/>
    </row>
    <row r="2681" spans="1:10" s="1157" customFormat="1">
      <c r="A2681" s="245"/>
      <c r="B2681" s="356" t="s">
        <v>2760</v>
      </c>
      <c r="C2681" s="245"/>
      <c r="D2681" s="353"/>
      <c r="E2681" s="118"/>
      <c r="F2681" s="210"/>
      <c r="G2681" s="1246"/>
      <c r="H2681" s="1251"/>
      <c r="I2681" s="1246"/>
      <c r="J2681" s="1246"/>
    </row>
    <row r="2682" spans="1:10" s="22" customFormat="1">
      <c r="A2682" s="343"/>
      <c r="B2682" s="356"/>
      <c r="C2682" s="245"/>
      <c r="D2682" s="353"/>
      <c r="E2682" s="118"/>
      <c r="F2682" s="210"/>
      <c r="G2682" s="1246"/>
      <c r="H2682" s="1251"/>
      <c r="I2682" s="1182"/>
      <c r="J2682" s="1246"/>
    </row>
    <row r="2683" spans="1:10" s="1157" customFormat="1">
      <c r="A2683" s="245"/>
      <c r="B2683" s="356" t="s">
        <v>2761</v>
      </c>
      <c r="C2683" s="245"/>
      <c r="D2683" s="353"/>
      <c r="E2683" s="118"/>
      <c r="F2683" s="210"/>
      <c r="G2683" s="1246"/>
      <c r="H2683" s="1251"/>
      <c r="I2683" s="1246"/>
      <c r="J2683" s="1182"/>
    </row>
    <row r="2684" spans="1:10" s="1157" customFormat="1">
      <c r="A2684" s="245"/>
      <c r="B2684" s="356" t="s">
        <v>2762</v>
      </c>
      <c r="C2684" s="245" t="s">
        <v>7</v>
      </c>
      <c r="D2684" s="353">
        <v>14</v>
      </c>
      <c r="E2684" s="118"/>
      <c r="F2684" s="210">
        <f>D2684*E2684</f>
        <v>0</v>
      </c>
      <c r="G2684" s="1246"/>
      <c r="H2684" s="1251"/>
      <c r="I2684" s="1246"/>
      <c r="J2684" s="1246"/>
    </row>
    <row r="2685" spans="1:10" s="1157" customFormat="1">
      <c r="A2685" s="245"/>
      <c r="B2685" s="356" t="s">
        <v>2763</v>
      </c>
      <c r="C2685" s="245" t="s">
        <v>7</v>
      </c>
      <c r="D2685" s="353">
        <v>31</v>
      </c>
      <c r="E2685" s="118"/>
      <c r="F2685" s="210">
        <f>D2685*E2685</f>
        <v>0</v>
      </c>
      <c r="G2685" s="1246"/>
      <c r="H2685" s="1251"/>
      <c r="I2685" s="1246"/>
      <c r="J2685" s="1246"/>
    </row>
    <row r="2686" spans="1:10" s="1157" customFormat="1">
      <c r="A2686" s="245"/>
      <c r="B2686" s="356" t="s">
        <v>2764</v>
      </c>
      <c r="C2686" s="245" t="s">
        <v>7</v>
      </c>
      <c r="D2686" s="353">
        <v>5</v>
      </c>
      <c r="E2686" s="118"/>
      <c r="F2686" s="210">
        <f>D2686*E2686</f>
        <v>0</v>
      </c>
      <c r="G2686" s="1246"/>
      <c r="H2686" s="1251"/>
      <c r="I2686" s="1246"/>
      <c r="J2686" s="1246"/>
    </row>
    <row r="2687" spans="1:10" s="1157" customFormat="1">
      <c r="A2687" s="245"/>
      <c r="B2687" s="356" t="s">
        <v>2765</v>
      </c>
      <c r="C2687" s="245"/>
      <c r="D2687" s="353"/>
      <c r="E2687" s="118"/>
      <c r="F2687" s="210"/>
      <c r="G2687" s="1246"/>
      <c r="H2687" s="1251"/>
      <c r="I2687" s="1246"/>
      <c r="J2687" s="1246"/>
    </row>
    <row r="2688" spans="1:10" s="1157" customFormat="1">
      <c r="A2688" s="245"/>
      <c r="B2688" s="356" t="s">
        <v>2766</v>
      </c>
      <c r="C2688" s="245" t="s">
        <v>7</v>
      </c>
      <c r="D2688" s="353">
        <v>40</v>
      </c>
      <c r="E2688" s="118"/>
      <c r="F2688" s="210">
        <f>D2688*E2688</f>
        <v>0</v>
      </c>
      <c r="G2688" s="1246"/>
      <c r="H2688" s="1251"/>
      <c r="I2688" s="1246"/>
      <c r="J2688" s="1246"/>
    </row>
    <row r="2689" spans="1:10" s="1157" customFormat="1">
      <c r="A2689" s="245"/>
      <c r="B2689" s="356" t="s">
        <v>2767</v>
      </c>
      <c r="C2689" s="245"/>
      <c r="D2689" s="353"/>
      <c r="E2689" s="118"/>
      <c r="F2689" s="210"/>
      <c r="G2689" s="1246"/>
      <c r="H2689" s="1251"/>
      <c r="I2689" s="1246"/>
      <c r="J2689" s="1246"/>
    </row>
    <row r="2690" spans="1:10" s="1157" customFormat="1">
      <c r="A2690" s="245"/>
      <c r="B2690" s="356" t="s">
        <v>2768</v>
      </c>
      <c r="C2690" s="245" t="s">
        <v>7</v>
      </c>
      <c r="D2690" s="353">
        <v>135</v>
      </c>
      <c r="E2690" s="118"/>
      <c r="F2690" s="210">
        <f>D2690*E2690</f>
        <v>0</v>
      </c>
      <c r="G2690" s="1246"/>
      <c r="H2690" s="1251"/>
      <c r="I2690" s="1246"/>
      <c r="J2690" s="1246"/>
    </row>
    <row r="2691" spans="1:10" s="1157" customFormat="1">
      <c r="A2691" s="245"/>
      <c r="B2691" s="356" t="s">
        <v>2769</v>
      </c>
      <c r="C2691" s="245"/>
      <c r="D2691" s="353"/>
      <c r="E2691" s="118"/>
      <c r="F2691" s="210"/>
      <c r="G2691" s="1246"/>
      <c r="H2691" s="1251"/>
      <c r="I2691" s="1246"/>
      <c r="J2691" s="1246"/>
    </row>
    <row r="2692" spans="1:10" s="1157" customFormat="1">
      <c r="A2692" s="245"/>
      <c r="B2692" s="356" t="s">
        <v>2770</v>
      </c>
      <c r="C2692" s="245" t="s">
        <v>7</v>
      </c>
      <c r="D2692" s="353">
        <v>30</v>
      </c>
      <c r="E2692" s="118"/>
      <c r="F2692" s="210">
        <f>D2692*E2692</f>
        <v>0</v>
      </c>
      <c r="G2692" s="1246"/>
      <c r="H2692" s="1251"/>
      <c r="I2692" s="1246"/>
      <c r="J2692" s="1246"/>
    </row>
    <row r="2693" spans="1:10" s="1157" customFormat="1">
      <c r="A2693" s="245"/>
      <c r="B2693" s="356" t="s">
        <v>2771</v>
      </c>
      <c r="C2693" s="245"/>
      <c r="D2693" s="353"/>
      <c r="E2693" s="118"/>
      <c r="F2693" s="210"/>
      <c r="G2693" s="1246"/>
      <c r="H2693" s="1251"/>
      <c r="I2693" s="1246"/>
      <c r="J2693" s="1246"/>
    </row>
    <row r="2694" spans="1:10" s="1157" customFormat="1">
      <c r="A2694" s="245"/>
      <c r="B2694" s="356" t="s">
        <v>2772</v>
      </c>
      <c r="C2694" s="1254"/>
      <c r="D2694" s="1255"/>
      <c r="E2694" s="118"/>
      <c r="F2694" s="210"/>
      <c r="G2694" s="1246"/>
      <c r="H2694" s="1251"/>
      <c r="I2694" s="1246"/>
      <c r="J2694" s="1246"/>
    </row>
    <row r="2695" spans="1:10" s="1157" customFormat="1">
      <c r="A2695" s="245"/>
      <c r="B2695" s="356"/>
      <c r="C2695" s="245" t="s">
        <v>7</v>
      </c>
      <c r="D2695" s="353">
        <v>35</v>
      </c>
      <c r="E2695" s="118"/>
      <c r="F2695" s="210">
        <f>D2695*E2695</f>
        <v>0</v>
      </c>
      <c r="G2695" s="1246"/>
      <c r="H2695" s="1251"/>
      <c r="I2695" s="1246"/>
      <c r="J2695" s="1246"/>
    </row>
    <row r="2696" spans="1:10" s="1157" customFormat="1" ht="13.5" customHeight="1">
      <c r="A2696" s="245"/>
      <c r="B2696" s="356" t="s">
        <v>2773</v>
      </c>
      <c r="C2696" s="245" t="s">
        <v>7</v>
      </c>
      <c r="D2696" s="353">
        <v>35</v>
      </c>
      <c r="E2696" s="118"/>
      <c r="F2696" s="210">
        <f>D2696*E2696</f>
        <v>0</v>
      </c>
      <c r="G2696" s="1246"/>
      <c r="H2696" s="1251"/>
      <c r="I2696" s="1246"/>
      <c r="J2696" s="1246"/>
    </row>
    <row r="2697" spans="1:10" s="1157" customFormat="1" ht="12.75" hidden="1" customHeight="1">
      <c r="A2697" s="245"/>
      <c r="B2697" s="356"/>
      <c r="C2697" s="245"/>
      <c r="D2697" s="353"/>
      <c r="E2697" s="118"/>
      <c r="F2697" s="210"/>
      <c r="G2697" s="1246"/>
      <c r="H2697" s="1251"/>
      <c r="I2697" s="1246"/>
      <c r="J2697" s="1246"/>
    </row>
    <row r="2698" spans="1:10" s="1157" customFormat="1">
      <c r="A2698" s="245"/>
      <c r="B2698" s="356" t="s">
        <v>2774</v>
      </c>
      <c r="C2698" s="245" t="s">
        <v>7</v>
      </c>
      <c r="D2698" s="353">
        <v>45</v>
      </c>
      <c r="E2698" s="118"/>
      <c r="F2698" s="210">
        <f>D2698*E2698</f>
        <v>0</v>
      </c>
      <c r="G2698" s="1246"/>
      <c r="H2698" s="1251"/>
      <c r="I2698" s="1246"/>
      <c r="J2698" s="1246"/>
    </row>
    <row r="2699" spans="1:10" s="1157" customFormat="1">
      <c r="A2699" s="245"/>
      <c r="B2699" s="356"/>
      <c r="C2699" s="245"/>
      <c r="D2699" s="353"/>
      <c r="E2699" s="118"/>
      <c r="F2699" s="210"/>
      <c r="G2699" s="1246"/>
      <c r="H2699" s="1251"/>
      <c r="I2699" s="1246"/>
      <c r="J2699" s="1246"/>
    </row>
    <row r="2700" spans="1:10" s="1157" customFormat="1">
      <c r="A2700" s="245"/>
      <c r="B2700" s="1075" t="s">
        <v>2775</v>
      </c>
      <c r="C2700" s="245"/>
      <c r="D2700" s="353"/>
      <c r="E2700" s="118"/>
      <c r="F2700" s="210"/>
      <c r="G2700" s="1246"/>
      <c r="H2700" s="1251"/>
      <c r="I2700" s="1246"/>
      <c r="J2700" s="1246"/>
    </row>
    <row r="2701" spans="1:10" s="1157" customFormat="1">
      <c r="A2701" s="245"/>
      <c r="B2701" s="356" t="s">
        <v>2776</v>
      </c>
      <c r="C2701" s="245"/>
      <c r="D2701" s="353"/>
      <c r="E2701" s="118"/>
      <c r="F2701" s="210"/>
      <c r="G2701" s="1246"/>
      <c r="H2701" s="1251"/>
      <c r="I2701" s="1246"/>
      <c r="J2701" s="1246"/>
    </row>
    <row r="2702" spans="1:10" s="1157" customFormat="1">
      <c r="A2702" s="245"/>
      <c r="B2702" s="356" t="s">
        <v>2777</v>
      </c>
      <c r="C2702" s="245" t="s">
        <v>7</v>
      </c>
      <c r="D2702" s="353">
        <v>85</v>
      </c>
      <c r="E2702" s="118"/>
      <c r="F2702" s="210">
        <f>D2702*E2702</f>
        <v>0</v>
      </c>
      <c r="G2702" s="1246"/>
      <c r="H2702" s="1251"/>
      <c r="I2702" s="1246"/>
      <c r="J2702" s="1246"/>
    </row>
    <row r="2703" spans="1:10" s="1157" customFormat="1">
      <c r="A2703" s="245"/>
      <c r="B2703" s="356" t="s">
        <v>2778</v>
      </c>
      <c r="C2703" s="245"/>
      <c r="D2703" s="353"/>
      <c r="E2703" s="118"/>
      <c r="F2703" s="212"/>
      <c r="G2703" s="1246"/>
      <c r="H2703" s="1251"/>
      <c r="I2703" s="1246"/>
      <c r="J2703" s="1246"/>
    </row>
    <row r="2704" spans="1:10" s="1157" customFormat="1">
      <c r="A2704" s="245"/>
      <c r="B2704" s="356" t="s">
        <v>2779</v>
      </c>
      <c r="C2704" s="245" t="s">
        <v>7</v>
      </c>
      <c r="D2704" s="353">
        <v>210</v>
      </c>
      <c r="E2704" s="118"/>
      <c r="F2704" s="210">
        <f>D2704*E2704</f>
        <v>0</v>
      </c>
      <c r="G2704" s="1246"/>
      <c r="H2704" s="1251"/>
      <c r="I2704" s="1246"/>
      <c r="J2704" s="1246"/>
    </row>
    <row r="2705" spans="1:10" s="1157" customFormat="1">
      <c r="A2705" s="245"/>
      <c r="B2705" s="356" t="s">
        <v>2780</v>
      </c>
      <c r="C2705" s="245"/>
      <c r="D2705" s="353"/>
      <c r="E2705" s="118"/>
      <c r="F2705" s="212"/>
      <c r="G2705" s="1246"/>
      <c r="H2705" s="1251"/>
      <c r="I2705" s="1246"/>
      <c r="J2705" s="1246"/>
    </row>
    <row r="2706" spans="1:10" s="1157" customFormat="1">
      <c r="A2706" s="245"/>
      <c r="B2706" s="356"/>
      <c r="C2706" s="245" t="s">
        <v>7</v>
      </c>
      <c r="D2706" s="353">
        <v>20</v>
      </c>
      <c r="E2706" s="118"/>
      <c r="F2706" s="210">
        <f>D2706*E2706</f>
        <v>0</v>
      </c>
      <c r="G2706" s="1246"/>
      <c r="H2706" s="1251"/>
      <c r="I2706" s="1246"/>
      <c r="J2706" s="1246"/>
    </row>
    <row r="2707" spans="1:10" s="1157" customFormat="1">
      <c r="A2707" s="245"/>
      <c r="B2707" s="356"/>
      <c r="C2707" s="245"/>
      <c r="D2707" s="353"/>
      <c r="E2707" s="118"/>
      <c r="F2707" s="212"/>
      <c r="G2707" s="1246"/>
      <c r="H2707" s="1251"/>
      <c r="I2707" s="1246"/>
      <c r="J2707" s="1246"/>
    </row>
    <row r="2708" spans="1:10" s="1157" customFormat="1">
      <c r="A2708" s="245"/>
      <c r="B2708" s="1075" t="s">
        <v>2781</v>
      </c>
      <c r="C2708" s="245"/>
      <c r="D2708" s="353"/>
      <c r="E2708" s="118"/>
      <c r="F2708" s="212"/>
      <c r="G2708" s="1246"/>
      <c r="H2708" s="1251"/>
      <c r="I2708" s="1246"/>
      <c r="J2708" s="1246"/>
    </row>
    <row r="2709" spans="1:10" s="1157" customFormat="1">
      <c r="A2709" s="245"/>
      <c r="B2709" s="356" t="s">
        <v>2782</v>
      </c>
      <c r="C2709" s="245" t="s">
        <v>7</v>
      </c>
      <c r="D2709" s="210">
        <v>2492</v>
      </c>
      <c r="E2709" s="118"/>
      <c r="F2709" s="210">
        <f>D2709*E2709</f>
        <v>0</v>
      </c>
      <c r="G2709" s="1246"/>
      <c r="H2709" s="1251"/>
      <c r="I2709" s="1246"/>
      <c r="J2709" s="1246"/>
    </row>
    <row r="2710" spans="1:10" s="1157" customFormat="1">
      <c r="A2710" s="245"/>
      <c r="B2710" s="356" t="s">
        <v>2783</v>
      </c>
      <c r="C2710" s="245"/>
      <c r="D2710" s="353"/>
      <c r="E2710" s="118"/>
      <c r="F2710" s="212"/>
      <c r="G2710" s="1246"/>
      <c r="H2710" s="1251"/>
      <c r="I2710" s="1246"/>
      <c r="J2710" s="1246"/>
    </row>
    <row r="2711" spans="1:10" s="1157" customFormat="1">
      <c r="A2711" s="245"/>
      <c r="B2711" s="356"/>
      <c r="C2711" s="245" t="s">
        <v>7</v>
      </c>
      <c r="D2711" s="353">
        <v>510</v>
      </c>
      <c r="E2711" s="118"/>
      <c r="F2711" s="210">
        <f>D2711*E2711</f>
        <v>0</v>
      </c>
      <c r="G2711" s="1246"/>
      <c r="H2711" s="1251"/>
      <c r="I2711" s="1246"/>
      <c r="J2711" s="1246"/>
    </row>
    <row r="2712" spans="1:10" s="1157" customFormat="1">
      <c r="A2712" s="245"/>
      <c r="B2712" s="356"/>
      <c r="C2712" s="245"/>
      <c r="D2712" s="353"/>
      <c r="E2712" s="118"/>
      <c r="F2712" s="212"/>
      <c r="G2712" s="1246"/>
      <c r="H2712" s="1251"/>
      <c r="I2712" s="1246"/>
      <c r="J2712" s="1246"/>
    </row>
    <row r="2713" spans="1:10" s="1157" customFormat="1">
      <c r="A2713" s="245"/>
      <c r="B2713" s="1075" t="s">
        <v>2784</v>
      </c>
      <c r="C2713" s="245"/>
      <c r="D2713" s="353"/>
      <c r="E2713" s="118"/>
      <c r="F2713" s="212"/>
      <c r="G2713" s="1246"/>
      <c r="H2713" s="1251"/>
      <c r="I2713" s="1246"/>
      <c r="J2713" s="1246"/>
    </row>
    <row r="2714" spans="1:10" s="1157" customFormat="1">
      <c r="A2714" s="245"/>
      <c r="B2714" s="356" t="s">
        <v>2785</v>
      </c>
      <c r="C2714" s="245" t="s">
        <v>7</v>
      </c>
      <c r="D2714" s="353">
        <v>240</v>
      </c>
      <c r="E2714" s="118"/>
      <c r="F2714" s="210">
        <f>D2714*E2714</f>
        <v>0</v>
      </c>
      <c r="G2714" s="1246"/>
      <c r="H2714" s="1251"/>
      <c r="I2714" s="1246"/>
      <c r="J2714" s="1246"/>
    </row>
    <row r="2715" spans="1:10" s="1157" customFormat="1">
      <c r="A2715" s="245"/>
      <c r="B2715" s="356" t="s">
        <v>2786</v>
      </c>
      <c r="C2715" s="245"/>
      <c r="D2715" s="353"/>
      <c r="E2715" s="118"/>
      <c r="F2715" s="212"/>
      <c r="G2715" s="1246"/>
      <c r="H2715" s="1251"/>
      <c r="I2715" s="1246"/>
      <c r="J2715" s="1246"/>
    </row>
    <row r="2716" spans="1:10" s="1157" customFormat="1">
      <c r="A2716" s="245"/>
      <c r="B2716" s="356" t="s">
        <v>2787</v>
      </c>
      <c r="C2716" s="245" t="s">
        <v>7</v>
      </c>
      <c r="D2716" s="353">
        <v>90</v>
      </c>
      <c r="E2716" s="118"/>
      <c r="F2716" s="210">
        <f>D2716*E2716</f>
        <v>0</v>
      </c>
      <c r="G2716" s="1246"/>
      <c r="H2716" s="1251"/>
      <c r="I2716" s="1246"/>
      <c r="J2716" s="1246"/>
    </row>
    <row r="2717" spans="1:10" s="1157" customFormat="1">
      <c r="A2717" s="245"/>
      <c r="B2717" s="356" t="s">
        <v>2788</v>
      </c>
      <c r="C2717" s="245" t="s">
        <v>7</v>
      </c>
      <c r="D2717" s="353">
        <v>150</v>
      </c>
      <c r="E2717" s="118"/>
      <c r="F2717" s="210">
        <f>D2717*E2717</f>
        <v>0</v>
      </c>
      <c r="G2717" s="1246"/>
      <c r="H2717" s="1251"/>
      <c r="I2717" s="1246"/>
      <c r="J2717" s="1246"/>
    </row>
    <row r="2718" spans="1:10" s="1157" customFormat="1">
      <c r="A2718" s="245"/>
      <c r="B2718" s="356" t="s">
        <v>2789</v>
      </c>
      <c r="C2718" s="245" t="s">
        <v>7</v>
      </c>
      <c r="D2718" s="353">
        <v>160</v>
      </c>
      <c r="E2718" s="118"/>
      <c r="F2718" s="210">
        <f>D2718*E2718</f>
        <v>0</v>
      </c>
      <c r="G2718" s="1246"/>
      <c r="H2718" s="1251"/>
      <c r="I2718" s="1246"/>
      <c r="J2718" s="1246"/>
    </row>
    <row r="2719" spans="1:10" s="1157" customFormat="1">
      <c r="A2719" s="245"/>
      <c r="B2719" s="356"/>
      <c r="C2719" s="245"/>
      <c r="D2719" s="353"/>
      <c r="E2719" s="118"/>
      <c r="F2719" s="212"/>
      <c r="G2719" s="1246"/>
      <c r="H2719" s="1251"/>
      <c r="I2719" s="1246"/>
      <c r="J2719" s="1246"/>
    </row>
    <row r="2720" spans="1:10" s="1157" customFormat="1">
      <c r="A2720" s="343"/>
      <c r="B2720" s="356"/>
      <c r="C2720" s="245"/>
      <c r="D2720" s="353"/>
      <c r="E2720" s="118"/>
      <c r="F2720" s="212"/>
      <c r="G2720" s="1246"/>
      <c r="H2720" s="1251"/>
      <c r="I2720" s="1246"/>
      <c r="J2720" s="1246"/>
    </row>
    <row r="2721" spans="1:10" s="1157" customFormat="1">
      <c r="A2721" s="343" t="s">
        <v>2790</v>
      </c>
      <c r="B2721" s="356" t="s">
        <v>2791</v>
      </c>
      <c r="C2721" s="245"/>
      <c r="D2721" s="353"/>
      <c r="E2721" s="118"/>
      <c r="F2721" s="210"/>
      <c r="G2721" s="1246"/>
      <c r="H2721" s="1251"/>
      <c r="I2721" s="1246"/>
      <c r="J2721" s="1246"/>
    </row>
    <row r="2722" spans="1:10" s="1157" customFormat="1">
      <c r="A2722" s="343"/>
      <c r="B2722" s="356" t="s">
        <v>2792</v>
      </c>
      <c r="C2722" s="245"/>
      <c r="D2722" s="353"/>
      <c r="E2722" s="118"/>
      <c r="F2722" s="210"/>
      <c r="G2722" s="1246"/>
      <c r="H2722" s="1251"/>
      <c r="I2722" s="1246"/>
      <c r="J2722" s="1246"/>
    </row>
    <row r="2723" spans="1:10" s="1157" customFormat="1">
      <c r="A2723" s="343"/>
      <c r="B2723" s="356" t="s">
        <v>2793</v>
      </c>
      <c r="C2723" s="245"/>
      <c r="D2723" s="353"/>
      <c r="E2723" s="118"/>
      <c r="F2723" s="210"/>
      <c r="G2723" s="1246"/>
      <c r="H2723" s="1251"/>
      <c r="I2723" s="1246"/>
      <c r="J2723" s="1246"/>
    </row>
    <row r="2724" spans="1:10" s="1157" customFormat="1">
      <c r="A2724" s="343"/>
      <c r="B2724" s="356" t="s">
        <v>2794</v>
      </c>
      <c r="C2724" s="245"/>
      <c r="D2724" s="353"/>
      <c r="E2724" s="118"/>
      <c r="F2724" s="210"/>
      <c r="G2724" s="1246"/>
      <c r="H2724" s="1251"/>
      <c r="I2724" s="1246"/>
      <c r="J2724" s="1246"/>
    </row>
    <row r="2725" spans="1:10" s="1157" customFormat="1">
      <c r="A2725" s="343"/>
      <c r="B2725" s="356" t="s">
        <v>2795</v>
      </c>
      <c r="C2725" s="245"/>
      <c r="D2725" s="353"/>
      <c r="E2725" s="118"/>
      <c r="F2725" s="210"/>
      <c r="G2725" s="1246"/>
      <c r="H2725" s="1251"/>
      <c r="I2725" s="1246"/>
      <c r="J2725" s="1246"/>
    </row>
    <row r="2726" spans="1:10" s="1157" customFormat="1">
      <c r="A2726" s="343"/>
      <c r="B2726" s="356" t="s">
        <v>2796</v>
      </c>
      <c r="C2726" s="245"/>
      <c r="D2726" s="353"/>
      <c r="E2726" s="118"/>
      <c r="F2726" s="210"/>
      <c r="G2726" s="1246"/>
      <c r="H2726" s="1251"/>
      <c r="I2726" s="1246"/>
      <c r="J2726" s="1246"/>
    </row>
    <row r="2727" spans="1:10" s="1157" customFormat="1">
      <c r="A2727" s="343"/>
      <c r="B2727" s="356" t="s">
        <v>2797</v>
      </c>
      <c r="C2727" s="245"/>
      <c r="D2727" s="353"/>
      <c r="E2727" s="118"/>
      <c r="F2727" s="210"/>
      <c r="G2727" s="1246"/>
      <c r="H2727" s="1251"/>
      <c r="I2727" s="1246"/>
      <c r="J2727" s="1246"/>
    </row>
    <row r="2728" spans="1:10" s="1157" customFormat="1">
      <c r="A2728" s="343"/>
      <c r="B2728" s="356" t="s">
        <v>2798</v>
      </c>
      <c r="C2728" s="245"/>
      <c r="D2728" s="353"/>
      <c r="E2728" s="118"/>
      <c r="F2728" s="210"/>
      <c r="G2728" s="1246"/>
      <c r="H2728" s="1251"/>
      <c r="I2728" s="1246"/>
      <c r="J2728" s="1246"/>
    </row>
    <row r="2729" spans="1:10" s="1157" customFormat="1">
      <c r="A2729" s="343"/>
      <c r="B2729" s="356" t="s">
        <v>2799</v>
      </c>
      <c r="C2729" s="245"/>
      <c r="D2729" s="353"/>
      <c r="E2729" s="118"/>
      <c r="F2729" s="210"/>
      <c r="G2729" s="1246"/>
      <c r="H2729" s="1251"/>
      <c r="I2729" s="1246"/>
      <c r="J2729" s="1246"/>
    </row>
    <row r="2730" spans="1:10" s="1157" customFormat="1">
      <c r="A2730" s="343"/>
      <c r="B2730" s="356" t="s">
        <v>2800</v>
      </c>
      <c r="C2730" s="245"/>
      <c r="D2730" s="353"/>
      <c r="E2730" s="118"/>
      <c r="F2730" s="210"/>
      <c r="G2730" s="1246"/>
      <c r="H2730" s="1251"/>
      <c r="I2730" s="1246"/>
      <c r="J2730" s="1246"/>
    </row>
    <row r="2731" spans="1:10" s="1157" customFormat="1">
      <c r="A2731" s="343"/>
      <c r="B2731" s="356" t="s">
        <v>2801</v>
      </c>
      <c r="C2731" s="245"/>
      <c r="D2731" s="353"/>
      <c r="E2731" s="118"/>
      <c r="F2731" s="210"/>
      <c r="G2731" s="1246"/>
      <c r="H2731" s="1251"/>
      <c r="I2731" s="1246"/>
      <c r="J2731" s="1246"/>
    </row>
    <row r="2732" spans="1:10" s="1157" customFormat="1">
      <c r="A2732" s="343"/>
      <c r="B2732" s="356" t="s">
        <v>2802</v>
      </c>
      <c r="C2732" s="245"/>
      <c r="D2732" s="353"/>
      <c r="E2732" s="118"/>
      <c r="F2732" s="210"/>
      <c r="G2732" s="1246"/>
      <c r="H2732" s="1251"/>
      <c r="I2732" s="1246"/>
      <c r="J2732" s="1246"/>
    </row>
    <row r="2733" spans="1:10" s="1157" customFormat="1">
      <c r="A2733" s="343"/>
      <c r="B2733" s="356" t="s">
        <v>2803</v>
      </c>
      <c r="C2733" s="245"/>
      <c r="D2733" s="353"/>
      <c r="E2733" s="118"/>
      <c r="F2733" s="210"/>
      <c r="G2733" s="1246"/>
      <c r="H2733" s="1251"/>
      <c r="I2733" s="1246"/>
      <c r="J2733" s="1246"/>
    </row>
    <row r="2734" spans="1:10" s="1157" customFormat="1">
      <c r="A2734" s="343"/>
      <c r="B2734" s="356" t="s">
        <v>2804</v>
      </c>
      <c r="C2734" s="245"/>
      <c r="D2734" s="353"/>
      <c r="E2734" s="118"/>
      <c r="F2734" s="210"/>
      <c r="G2734" s="1246"/>
      <c r="H2734" s="1251"/>
      <c r="I2734" s="1246"/>
      <c r="J2734" s="1246"/>
    </row>
    <row r="2735" spans="1:10" s="1157" customFormat="1">
      <c r="A2735" s="343"/>
      <c r="B2735" s="356" t="s">
        <v>2805</v>
      </c>
      <c r="C2735" s="246"/>
      <c r="D2735" s="353"/>
      <c r="E2735" s="118"/>
      <c r="F2735" s="210"/>
      <c r="G2735" s="1246"/>
      <c r="H2735" s="1251"/>
      <c r="I2735" s="1246"/>
      <c r="J2735" s="1246"/>
    </row>
    <row r="2736" spans="1:10" s="22" customFormat="1">
      <c r="A2736" s="343"/>
      <c r="B2736" s="356" t="s">
        <v>2806</v>
      </c>
      <c r="C2736" s="245"/>
      <c r="D2736" s="353"/>
      <c r="E2736" s="118"/>
      <c r="F2736" s="210"/>
      <c r="G2736" s="1246"/>
      <c r="I2736" s="1182"/>
      <c r="J2736" s="1246"/>
    </row>
    <row r="2737" spans="1:10" s="22" customFormat="1">
      <c r="A2737" s="343"/>
      <c r="B2737" s="356"/>
      <c r="C2737" s="245" t="s">
        <v>1066</v>
      </c>
      <c r="D2737" s="353">
        <v>2100</v>
      </c>
      <c r="E2737" s="118"/>
      <c r="F2737" s="210">
        <f>D2737*E2737</f>
        <v>0</v>
      </c>
      <c r="G2737" s="1246"/>
      <c r="H2737" s="1251"/>
      <c r="I2737" s="1182"/>
      <c r="J2737" s="1182"/>
    </row>
    <row r="2738" spans="1:10" s="22" customFormat="1">
      <c r="A2738" s="343"/>
      <c r="B2738" s="356"/>
      <c r="C2738" s="245"/>
      <c r="D2738" s="353"/>
      <c r="E2738" s="1156"/>
      <c r="F2738" s="210"/>
      <c r="G2738" s="1246"/>
      <c r="H2738" s="1251"/>
      <c r="I2738" s="1182"/>
      <c r="J2738" s="1182"/>
    </row>
    <row r="2739" spans="1:10" s="22" customFormat="1">
      <c r="A2739" s="1237" t="s">
        <v>2687</v>
      </c>
      <c r="B2739" s="1240" t="s">
        <v>2642</v>
      </c>
      <c r="C2739" s="290"/>
      <c r="D2739" s="1241"/>
      <c r="E2739" s="1242"/>
      <c r="F2739" s="1243">
        <f>SUM(F2612:F2737)</f>
        <v>0</v>
      </c>
      <c r="G2739" s="1181"/>
      <c r="H2739" s="1244"/>
      <c r="I2739" s="1181"/>
      <c r="J2739" s="1182"/>
    </row>
    <row r="2740" spans="1:10" s="22" customFormat="1">
      <c r="A2740" s="343"/>
      <c r="B2740" s="356"/>
      <c r="C2740" s="246"/>
      <c r="D2740" s="365"/>
      <c r="E2740" s="1189"/>
      <c r="F2740" s="212"/>
      <c r="G2740" s="1181"/>
      <c r="H2740" s="1251"/>
      <c r="I2740" s="1256"/>
      <c r="J2740" s="1182"/>
    </row>
    <row r="2741" spans="1:10" s="22" customFormat="1">
      <c r="A2741" s="343"/>
      <c r="B2741" s="356"/>
      <c r="C2741" s="246"/>
      <c r="D2741" s="365"/>
      <c r="E2741" s="1189"/>
      <c r="F2741" s="212"/>
      <c r="G2741" s="1181"/>
      <c r="H2741" s="1251"/>
      <c r="I2741" s="1256"/>
      <c r="J2741" s="1182"/>
    </row>
    <row r="2742" spans="1:10" s="22" customFormat="1">
      <c r="A2742" s="1257" t="s">
        <v>2807</v>
      </c>
      <c r="B2742" s="1258" t="s">
        <v>2808</v>
      </c>
      <c r="C2742" s="246"/>
      <c r="D2742" s="365"/>
      <c r="E2742" s="1189"/>
      <c r="F2742" s="212"/>
      <c r="G2742" s="1181"/>
      <c r="H2742" s="1251"/>
      <c r="I2742" s="1256"/>
      <c r="J2742" s="1182"/>
    </row>
    <row r="2743" spans="1:10" s="22" customFormat="1">
      <c r="A2743" s="1259"/>
      <c r="B2743" s="1260" t="s">
        <v>2809</v>
      </c>
      <c r="C2743" s="246"/>
      <c r="D2743" s="365"/>
      <c r="E2743" s="1189"/>
      <c r="F2743" s="212"/>
      <c r="G2743" s="1181"/>
      <c r="H2743" s="1251"/>
      <c r="I2743" s="1256"/>
      <c r="J2743" s="1182"/>
    </row>
    <row r="2744" spans="1:10" s="22" customFormat="1">
      <c r="A2744" s="343"/>
      <c r="B2744" s="356"/>
      <c r="C2744" s="246"/>
      <c r="D2744" s="365"/>
      <c r="E2744" s="1189"/>
      <c r="F2744" s="212"/>
      <c r="G2744" s="1181"/>
      <c r="H2744" s="1251"/>
      <c r="I2744" s="1256"/>
      <c r="J2744" s="1182"/>
    </row>
    <row r="2745" spans="1:10" s="22" customFormat="1">
      <c r="A2745" s="343" t="s">
        <v>2810</v>
      </c>
      <c r="B2745" s="356" t="s">
        <v>2811</v>
      </c>
      <c r="C2745" s="246"/>
      <c r="D2745" s="365"/>
      <c r="E2745" s="1189"/>
      <c r="F2745" s="212"/>
      <c r="G2745" s="1181"/>
      <c r="H2745" s="1251"/>
      <c r="I2745" s="1256"/>
      <c r="J2745" s="1182"/>
    </row>
    <row r="2746" spans="1:10" s="22" customFormat="1">
      <c r="A2746" s="343"/>
      <c r="B2746" s="356" t="s">
        <v>2812</v>
      </c>
      <c r="C2746" s="246"/>
      <c r="D2746" s="365"/>
      <c r="E2746" s="1189"/>
      <c r="F2746" s="212"/>
      <c r="G2746" s="1181"/>
      <c r="H2746" s="1251"/>
      <c r="I2746" s="1256"/>
      <c r="J2746" s="1182"/>
    </row>
    <row r="2747" spans="1:10" s="22" customFormat="1">
      <c r="A2747" s="343"/>
      <c r="B2747" s="356" t="s">
        <v>2813</v>
      </c>
      <c r="C2747" s="246"/>
      <c r="D2747" s="365"/>
      <c r="E2747" s="1189"/>
      <c r="F2747" s="212"/>
      <c r="G2747" s="1181"/>
      <c r="H2747" s="1251"/>
      <c r="I2747" s="1256"/>
      <c r="J2747" s="1182"/>
    </row>
    <row r="2748" spans="1:10" s="22" customFormat="1">
      <c r="A2748" s="343"/>
      <c r="B2748" s="356" t="s">
        <v>2814</v>
      </c>
      <c r="C2748" s="246"/>
      <c r="D2748" s="365"/>
      <c r="E2748" s="1189"/>
      <c r="F2748" s="212"/>
      <c r="G2748" s="1181"/>
      <c r="H2748" s="1251"/>
      <c r="I2748" s="1256"/>
      <c r="J2748" s="1182"/>
    </row>
    <row r="2749" spans="1:10" s="22" customFormat="1">
      <c r="A2749" s="343"/>
      <c r="B2749" s="356" t="s">
        <v>2815</v>
      </c>
      <c r="C2749" s="246"/>
      <c r="D2749" s="365"/>
      <c r="E2749" s="1189"/>
      <c r="F2749" s="212"/>
      <c r="G2749" s="1181"/>
      <c r="H2749" s="1251"/>
      <c r="I2749" s="1256"/>
      <c r="J2749" s="1182"/>
    </row>
    <row r="2750" spans="1:10" s="22" customFormat="1">
      <c r="A2750" s="343"/>
      <c r="B2750" s="356" t="s">
        <v>2816</v>
      </c>
      <c r="C2750" s="246"/>
      <c r="D2750" s="365"/>
      <c r="E2750" s="1189"/>
      <c r="F2750" s="212"/>
      <c r="G2750" s="1181"/>
      <c r="H2750" s="1251"/>
      <c r="I2750" s="1256"/>
      <c r="J2750" s="1182"/>
    </row>
    <row r="2751" spans="1:10" s="22" customFormat="1">
      <c r="A2751" s="343"/>
      <c r="B2751" s="356" t="s">
        <v>2817</v>
      </c>
      <c r="C2751" s="246"/>
      <c r="D2751" s="365"/>
      <c r="E2751" s="1189"/>
      <c r="F2751" s="212"/>
      <c r="G2751" s="1181"/>
      <c r="H2751" s="1251"/>
      <c r="I2751" s="1256"/>
      <c r="J2751" s="1182"/>
    </row>
    <row r="2752" spans="1:10" s="22" customFormat="1">
      <c r="A2752" s="343"/>
      <c r="B2752" s="356" t="s">
        <v>2818</v>
      </c>
      <c r="C2752" s="246"/>
      <c r="D2752" s="365"/>
      <c r="E2752" s="1189"/>
      <c r="F2752" s="212"/>
      <c r="G2752" s="1181"/>
      <c r="H2752" s="1251"/>
      <c r="I2752" s="1256"/>
      <c r="J2752" s="1182"/>
    </row>
    <row r="2753" spans="1:10" s="22" customFormat="1">
      <c r="A2753" s="343"/>
      <c r="B2753" s="356" t="s">
        <v>2819</v>
      </c>
      <c r="C2753" s="246"/>
      <c r="D2753" s="365"/>
      <c r="E2753" s="1189"/>
      <c r="F2753" s="212"/>
      <c r="G2753" s="1181"/>
      <c r="H2753" s="1251"/>
      <c r="I2753" s="1256"/>
      <c r="J2753" s="1182"/>
    </row>
    <row r="2754" spans="1:10" s="22" customFormat="1">
      <c r="A2754" s="343"/>
      <c r="B2754" s="356" t="s">
        <v>2820</v>
      </c>
      <c r="C2754" s="246"/>
      <c r="D2754" s="365"/>
      <c r="E2754" s="1189"/>
      <c r="F2754" s="212"/>
      <c r="G2754" s="1181"/>
      <c r="H2754" s="1251"/>
      <c r="I2754" s="1256"/>
      <c r="J2754" s="1182"/>
    </row>
    <row r="2755" spans="1:10" s="22" customFormat="1">
      <c r="A2755" s="343"/>
      <c r="B2755" s="356" t="s">
        <v>2821</v>
      </c>
      <c r="C2755" s="246"/>
      <c r="D2755" s="365"/>
      <c r="E2755" s="1189"/>
      <c r="F2755" s="212"/>
      <c r="G2755" s="1181"/>
      <c r="H2755" s="1251"/>
      <c r="I2755" s="1256"/>
      <c r="J2755" s="1182"/>
    </row>
    <row r="2756" spans="1:10" s="22" customFormat="1">
      <c r="A2756" s="343"/>
      <c r="B2756" s="356" t="s">
        <v>2822</v>
      </c>
      <c r="C2756" s="246"/>
      <c r="D2756" s="365"/>
      <c r="E2756" s="1189"/>
      <c r="F2756" s="212"/>
      <c r="G2756" s="1181"/>
      <c r="H2756" s="1251"/>
      <c r="I2756" s="1256"/>
      <c r="J2756" s="1182"/>
    </row>
    <row r="2757" spans="1:10" s="22" customFormat="1">
      <c r="A2757" s="343"/>
      <c r="B2757" s="356" t="s">
        <v>2823</v>
      </c>
      <c r="C2757" s="246"/>
      <c r="D2757" s="365"/>
      <c r="E2757" s="1189"/>
      <c r="F2757" s="212"/>
      <c r="G2757" s="1181"/>
      <c r="H2757" s="1251"/>
      <c r="I2757" s="1256"/>
      <c r="J2757" s="1182"/>
    </row>
    <row r="2758" spans="1:10" s="22" customFormat="1">
      <c r="A2758" s="343"/>
      <c r="B2758" s="356"/>
      <c r="C2758" s="246"/>
      <c r="D2758" s="365"/>
      <c r="E2758" s="1189"/>
      <c r="F2758" s="212"/>
      <c r="G2758" s="1181"/>
      <c r="H2758" s="1251"/>
      <c r="I2758" s="1256"/>
      <c r="J2758" s="1182"/>
    </row>
    <row r="2759" spans="1:10" s="22" customFormat="1">
      <c r="A2759" s="343"/>
      <c r="B2759" s="356" t="s">
        <v>2824</v>
      </c>
      <c r="C2759" s="246"/>
      <c r="D2759" s="365"/>
      <c r="E2759" s="1189"/>
      <c r="F2759" s="212"/>
      <c r="G2759" s="1181"/>
      <c r="H2759" s="1251"/>
      <c r="I2759" s="1256"/>
      <c r="J2759" s="1182"/>
    </row>
    <row r="2760" spans="1:10" s="22" customFormat="1">
      <c r="A2760" s="343"/>
      <c r="B2760" s="356" t="s">
        <v>2825</v>
      </c>
      <c r="C2760" s="246"/>
      <c r="D2760" s="365"/>
      <c r="E2760" s="1189"/>
      <c r="F2760" s="212">
        <f>0.15*F2739</f>
        <v>0</v>
      </c>
      <c r="G2760" s="1181"/>
      <c r="H2760" s="1251"/>
      <c r="I2760" s="1256"/>
      <c r="J2760" s="1182"/>
    </row>
    <row r="2761" spans="1:10" s="22" customFormat="1">
      <c r="A2761" s="343"/>
      <c r="B2761" s="356"/>
      <c r="C2761" s="246"/>
      <c r="D2761" s="365"/>
      <c r="E2761" s="1189"/>
      <c r="F2761" s="212"/>
      <c r="G2761" s="1181"/>
      <c r="H2761" s="1251"/>
      <c r="I2761" s="1256"/>
      <c r="J2761" s="1182"/>
    </row>
    <row r="2762" spans="1:10" s="22" customFormat="1">
      <c r="A2762" s="1261" t="s">
        <v>2807</v>
      </c>
      <c r="B2762" s="1240" t="s">
        <v>2642</v>
      </c>
      <c r="C2762" s="290"/>
      <c r="D2762" s="1241"/>
      <c r="E2762" s="1242"/>
      <c r="F2762" s="1243">
        <f>SUM(F2760:F2761)</f>
        <v>0</v>
      </c>
      <c r="G2762" s="1181"/>
      <c r="H2762" s="1244"/>
      <c r="I2762" s="1181"/>
      <c r="J2762" s="1182"/>
    </row>
    <row r="2763" spans="1:10" s="22" customFormat="1">
      <c r="A2763" s="343"/>
      <c r="B2763" s="356"/>
      <c r="C2763" s="246"/>
      <c r="D2763" s="365"/>
      <c r="E2763" s="1189"/>
      <c r="F2763" s="212"/>
      <c r="G2763" s="1181"/>
      <c r="H2763" s="1251"/>
      <c r="I2763" s="1256"/>
      <c r="J2763" s="1182"/>
    </row>
    <row r="2764" spans="1:10" s="22" customFormat="1">
      <c r="A2764" s="343"/>
      <c r="B2764" s="356"/>
      <c r="C2764" s="246"/>
      <c r="D2764" s="365"/>
      <c r="E2764" s="1189"/>
      <c r="F2764" s="212"/>
      <c r="G2764" s="1181"/>
      <c r="H2764" s="1251"/>
      <c r="I2764" s="1256"/>
      <c r="J2764" s="1182"/>
    </row>
    <row r="2765" spans="1:10" s="22" customFormat="1">
      <c r="A2765" s="440"/>
      <c r="B2765" s="1262"/>
      <c r="C2765" s="246"/>
      <c r="D2765" s="365"/>
      <c r="E2765" s="1189"/>
      <c r="F2765" s="212"/>
      <c r="G2765" s="1181"/>
      <c r="H2765" s="1251"/>
      <c r="I2765" s="1256"/>
      <c r="J2765" s="1182"/>
    </row>
    <row r="2766" spans="1:10" s="22" customFormat="1" ht="13.5" thickBot="1">
      <c r="A2766" s="343"/>
      <c r="B2766" s="356"/>
      <c r="C2766" s="245"/>
      <c r="D2766" s="353"/>
      <c r="E2766" s="1156"/>
      <c r="F2766" s="210"/>
      <c r="G2766" s="1246"/>
      <c r="H2766" s="1251"/>
      <c r="I2766" s="1182"/>
      <c r="J2766" s="1182"/>
    </row>
    <row r="2767" spans="1:10" s="22" customFormat="1" ht="13.5" thickBot="1">
      <c r="A2767" s="1263" t="s">
        <v>2826</v>
      </c>
      <c r="B2767" s="1264" t="s">
        <v>2827</v>
      </c>
      <c r="C2767" s="1265"/>
      <c r="D2767" s="1266"/>
      <c r="E2767" s="1267"/>
      <c r="F2767" s="1268"/>
      <c r="G2767" s="1181"/>
      <c r="H2767" s="1239"/>
      <c r="I2767" s="1181"/>
      <c r="J2767" s="1182"/>
    </row>
    <row r="2768" spans="1:10" s="22" customFormat="1">
      <c r="A2768" s="245"/>
      <c r="B2768" s="349"/>
      <c r="C2768" s="245"/>
      <c r="D2768" s="1167"/>
      <c r="E2768" s="1156"/>
      <c r="F2768" s="210"/>
      <c r="G2768" s="1181"/>
      <c r="H2768" s="1239"/>
      <c r="I2768" s="1181"/>
      <c r="J2768" s="1182"/>
    </row>
    <row r="2769" spans="1:10" s="22" customFormat="1">
      <c r="A2769" s="1252" t="s">
        <v>2622</v>
      </c>
      <c r="B2769" s="1240" t="s">
        <v>1063</v>
      </c>
      <c r="C2769" s="1269"/>
      <c r="D2769" s="1203"/>
      <c r="E2769" s="1270"/>
      <c r="F2769" s="209">
        <f>F2536</f>
        <v>0</v>
      </c>
      <c r="G2769" s="1246"/>
      <c r="H2769" s="1251"/>
      <c r="I2769" s="1182"/>
      <c r="J2769" s="1182"/>
    </row>
    <row r="2770" spans="1:10" s="22" customFormat="1">
      <c r="A2770" s="1252"/>
      <c r="B2770" s="1240"/>
      <c r="C2770" s="1269"/>
      <c r="D2770" s="1203"/>
      <c r="E2770" s="1270"/>
      <c r="F2770" s="209"/>
      <c r="G2770" s="1246"/>
      <c r="H2770" s="1251"/>
      <c r="I2770" s="1182"/>
      <c r="J2770" s="1182"/>
    </row>
    <row r="2771" spans="1:10" s="22" customFormat="1">
      <c r="A2771" s="1252" t="s">
        <v>2395</v>
      </c>
      <c r="B2771" s="1240" t="s">
        <v>1072</v>
      </c>
      <c r="C2771" s="1269"/>
      <c r="D2771" s="1203"/>
      <c r="E2771" s="1270"/>
      <c r="F2771" s="209">
        <f>F2595</f>
        <v>0</v>
      </c>
      <c r="G2771" s="1246"/>
      <c r="H2771" s="1251"/>
      <c r="I2771" s="1182"/>
      <c r="J2771" s="1182"/>
    </row>
    <row r="2772" spans="1:10" s="22" customFormat="1">
      <c r="A2772" s="565"/>
      <c r="B2772" s="1262"/>
      <c r="C2772" s="433"/>
      <c r="D2772" s="365"/>
      <c r="E2772" s="1271"/>
      <c r="F2772" s="205"/>
      <c r="G2772" s="1246"/>
      <c r="H2772" s="1251"/>
      <c r="I2772" s="1182"/>
      <c r="J2772" s="1182"/>
    </row>
    <row r="2773" spans="1:10" s="22" customFormat="1">
      <c r="A2773" s="1252" t="s">
        <v>2687</v>
      </c>
      <c r="B2773" s="1240" t="s">
        <v>2688</v>
      </c>
      <c r="C2773" s="1269"/>
      <c r="D2773" s="1203"/>
      <c r="E2773" s="1270"/>
      <c r="F2773" s="209">
        <f>F2739</f>
        <v>0</v>
      </c>
      <c r="G2773" s="1246"/>
      <c r="H2773" s="1251"/>
      <c r="I2773" s="1182"/>
      <c r="J2773" s="1182"/>
    </row>
    <row r="2774" spans="1:10" s="22" customFormat="1">
      <c r="A2774" s="1170"/>
      <c r="B2774" s="349"/>
      <c r="C2774" s="1272"/>
      <c r="D2774" s="1273"/>
      <c r="E2774" s="1274"/>
      <c r="F2774" s="1168"/>
      <c r="G2774" s="1246"/>
      <c r="H2774" s="1251"/>
      <c r="I2774" s="1182"/>
      <c r="J2774" s="1182"/>
    </row>
    <row r="2775" spans="1:10" s="22" customFormat="1">
      <c r="A2775" s="1252" t="s">
        <v>2807</v>
      </c>
      <c r="B2775" s="1275" t="s">
        <v>2828</v>
      </c>
      <c r="C2775" s="1275"/>
      <c r="D2775" s="1275"/>
      <c r="E2775" s="1276"/>
      <c r="F2775" s="209">
        <f>F2762</f>
        <v>0</v>
      </c>
      <c r="G2775" s="1246"/>
      <c r="H2775" s="1251"/>
      <c r="I2775" s="1182"/>
      <c r="J2775" s="1182"/>
    </row>
    <row r="2776" spans="1:10" s="22" customFormat="1" ht="13.5" thickBot="1">
      <c r="A2776" s="343"/>
      <c r="B2776" s="356"/>
      <c r="C2776" s="245"/>
      <c r="D2776" s="353"/>
      <c r="E2776" s="1156"/>
      <c r="F2776" s="212"/>
      <c r="G2776" s="1246"/>
      <c r="H2776" s="1251"/>
      <c r="I2776" s="1182"/>
      <c r="J2776" s="1182"/>
    </row>
    <row r="2777" spans="1:10" s="22" customFormat="1" ht="13.5" thickBot="1">
      <c r="A2777" s="1277" t="s">
        <v>2826</v>
      </c>
      <c r="B2777" s="1264" t="s">
        <v>2642</v>
      </c>
      <c r="C2777" s="1278"/>
      <c r="D2777" s="1279"/>
      <c r="E2777" s="1280"/>
      <c r="F2777" s="1281">
        <f>SUM(F2769:F2776)</f>
        <v>0</v>
      </c>
      <c r="G2777" s="1246"/>
      <c r="H2777" s="1282"/>
      <c r="I2777" s="1182"/>
      <c r="J2777" s="1182"/>
    </row>
  </sheetData>
  <sheetProtection algorithmName="SHA-512" hashValue="Efr7TxKoLjw2AbCe0wangTfXryqquK+skjkwSDj1iPdcWdpXVHm17SzJ3D4WTcrOw+G/RmA17G7GIe+X1Fwgpw==" saltValue="SSBmWU0UuCu8WyGTE4YGlw==" spinCount="100000" sheet="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58"/>
  <sheetViews>
    <sheetView topLeftCell="A1691" workbookViewId="0">
      <selection activeCell="E1709" sqref="E1709"/>
    </sheetView>
  </sheetViews>
  <sheetFormatPr defaultRowHeight="12.75"/>
  <cols>
    <col min="1" max="1" width="6.42578125" style="388" customWidth="1"/>
    <col min="2" max="2" width="52.28515625" style="451" customWidth="1"/>
    <col min="3" max="3" width="11.7109375" style="452" customWidth="1"/>
    <col min="4" max="4" width="9.85546875" style="453" customWidth="1"/>
    <col min="5" max="5" width="12.5703125" style="184" customWidth="1"/>
    <col min="6" max="6" width="14.7109375" style="456" customWidth="1"/>
    <col min="7" max="7" width="11.7109375" style="131" bestFit="1" customWidth="1"/>
    <col min="8" max="8" width="8.85546875" style="131" customWidth="1"/>
    <col min="9" max="16384" width="9.140625" style="131"/>
  </cols>
  <sheetData>
    <row r="1" spans="1:6" ht="28.5" customHeight="1">
      <c r="A1" s="382" t="s">
        <v>2829</v>
      </c>
      <c r="B1" s="382" t="s">
        <v>2830</v>
      </c>
      <c r="C1" s="383" t="s">
        <v>2831</v>
      </c>
      <c r="D1" s="384" t="s">
        <v>2832</v>
      </c>
      <c r="E1" s="378" t="s">
        <v>2833</v>
      </c>
      <c r="F1" s="454"/>
    </row>
    <row r="2" spans="1:6">
      <c r="A2" s="385"/>
      <c r="B2" s="292"/>
      <c r="C2" s="386"/>
      <c r="D2" s="387"/>
      <c r="E2" s="120"/>
      <c r="F2" s="212"/>
    </row>
    <row r="3" spans="1:6">
      <c r="B3" s="389" t="s">
        <v>2834</v>
      </c>
      <c r="C3" s="386"/>
      <c r="D3" s="387"/>
      <c r="E3" s="120"/>
      <c r="F3" s="212"/>
    </row>
    <row r="4" spans="1:6" ht="41.25" customHeight="1">
      <c r="B4" s="236" t="s">
        <v>2835</v>
      </c>
      <c r="C4" s="386"/>
      <c r="D4" s="387"/>
      <c r="E4" s="120"/>
      <c r="F4" s="212"/>
    </row>
    <row r="5" spans="1:6" ht="51.75" customHeight="1">
      <c r="B5" s="236" t="s">
        <v>2836</v>
      </c>
      <c r="C5" s="386"/>
      <c r="D5" s="387"/>
      <c r="E5" s="120"/>
      <c r="F5" s="212"/>
    </row>
    <row r="6" spans="1:6">
      <c r="B6" s="236"/>
      <c r="C6" s="386"/>
      <c r="D6" s="387"/>
      <c r="E6" s="120"/>
      <c r="F6" s="212"/>
    </row>
    <row r="7" spans="1:6">
      <c r="A7" s="385" t="s">
        <v>1058</v>
      </c>
      <c r="B7" s="1284" t="s">
        <v>2837</v>
      </c>
      <c r="C7" s="392"/>
      <c r="D7" s="1285"/>
      <c r="E7" s="103"/>
      <c r="F7" s="210"/>
    </row>
    <row r="8" spans="1:6">
      <c r="A8" s="385"/>
      <c r="B8" s="1284"/>
      <c r="C8" s="392"/>
      <c r="D8" s="1285"/>
      <c r="E8" s="103"/>
      <c r="F8" s="210"/>
    </row>
    <row r="9" spans="1:6">
      <c r="A9" s="385"/>
      <c r="B9" s="1284" t="s">
        <v>2838</v>
      </c>
      <c r="C9" s="392"/>
      <c r="D9" s="1285"/>
      <c r="E9" s="103"/>
      <c r="F9" s="210"/>
    </row>
    <row r="10" spans="1:6">
      <c r="A10" s="385"/>
      <c r="B10" s="1284"/>
      <c r="C10" s="392"/>
      <c r="D10" s="1285"/>
      <c r="E10" s="103"/>
      <c r="F10" s="210"/>
    </row>
    <row r="11" spans="1:6">
      <c r="A11" s="385"/>
      <c r="B11" s="1284" t="s">
        <v>2839</v>
      </c>
      <c r="C11" s="392"/>
      <c r="D11" s="1285"/>
      <c r="E11" s="103"/>
      <c r="F11" s="210"/>
    </row>
    <row r="12" spans="1:6">
      <c r="A12" s="385"/>
      <c r="B12" s="1284"/>
      <c r="C12" s="392"/>
      <c r="D12" s="1285"/>
      <c r="E12" s="103"/>
      <c r="F12" s="210"/>
    </row>
    <row r="13" spans="1:6" ht="38.25">
      <c r="A13" s="1286">
        <v>1001</v>
      </c>
      <c r="B13" s="1023" t="s">
        <v>2840</v>
      </c>
      <c r="C13" s="1287" t="s">
        <v>6</v>
      </c>
      <c r="D13" s="1288">
        <v>115</v>
      </c>
      <c r="E13" s="103"/>
      <c r="F13" s="29">
        <f>D13*E13</f>
        <v>0</v>
      </c>
    </row>
    <row r="14" spans="1:6">
      <c r="A14" s="1286"/>
      <c r="B14" s="1023"/>
      <c r="C14" s="210"/>
      <c r="D14" s="1285"/>
      <c r="E14" s="103"/>
      <c r="F14" s="29"/>
    </row>
    <row r="15" spans="1:6" ht="28.5" customHeight="1">
      <c r="A15" s="390">
        <f>IF((B15&lt;&gt;""),A13+1,"")</f>
        <v>1002</v>
      </c>
      <c r="B15" s="1023" t="s">
        <v>2841</v>
      </c>
      <c r="C15" s="1287" t="s">
        <v>2219</v>
      </c>
      <c r="D15" s="1285">
        <v>40</v>
      </c>
      <c r="E15" s="103"/>
      <c r="F15" s="29">
        <f t="shared" ref="F15:F29" si="0">D15*E15</f>
        <v>0</v>
      </c>
    </row>
    <row r="16" spans="1:6">
      <c r="A16" s="1286"/>
      <c r="B16" s="1023"/>
      <c r="C16" s="210"/>
      <c r="D16" s="1285"/>
      <c r="E16" s="103"/>
      <c r="F16" s="29"/>
    </row>
    <row r="17" spans="1:6" ht="51">
      <c r="A17" s="390">
        <f>IF((B17&lt;&gt;""),A15+1,"")</f>
        <v>1003</v>
      </c>
      <c r="B17" s="1023" t="s">
        <v>2842</v>
      </c>
      <c r="C17" s="1287" t="s">
        <v>2843</v>
      </c>
      <c r="D17" s="1285">
        <v>6.5</v>
      </c>
      <c r="E17" s="103"/>
      <c r="F17" s="29">
        <f t="shared" si="0"/>
        <v>0</v>
      </c>
    </row>
    <row r="18" spans="1:6">
      <c r="A18" s="390"/>
      <c r="B18" s="1023"/>
      <c r="C18" s="1287"/>
      <c r="D18" s="1285"/>
      <c r="E18" s="103"/>
      <c r="F18" s="29"/>
    </row>
    <row r="19" spans="1:6" ht="25.5">
      <c r="A19" s="390">
        <f>IF((B19&lt;&gt;""),A17+1,"")</f>
        <v>1004</v>
      </c>
      <c r="B19" s="1023" t="s">
        <v>2844</v>
      </c>
      <c r="C19" s="1287" t="s">
        <v>6</v>
      </c>
      <c r="D19" s="1288">
        <v>115</v>
      </c>
      <c r="E19" s="103"/>
      <c r="F19" s="29">
        <f t="shared" si="0"/>
        <v>0</v>
      </c>
    </row>
    <row r="20" spans="1:6">
      <c r="A20" s="390"/>
      <c r="B20" s="1023"/>
      <c r="C20" s="1287"/>
      <c r="D20" s="1285"/>
      <c r="E20" s="103"/>
      <c r="F20" s="29"/>
    </row>
    <row r="21" spans="1:6" ht="51">
      <c r="A21" s="390">
        <f>IF((B21&lt;&gt;""),A19+1,"")</f>
        <v>1005</v>
      </c>
      <c r="B21" s="1023" t="s">
        <v>2845</v>
      </c>
      <c r="C21" s="1287" t="s">
        <v>2843</v>
      </c>
      <c r="D21" s="1285">
        <v>13</v>
      </c>
      <c r="E21" s="103"/>
      <c r="F21" s="29">
        <f t="shared" si="0"/>
        <v>0</v>
      </c>
    </row>
    <row r="22" spans="1:6">
      <c r="A22" s="390"/>
      <c r="B22" s="1023"/>
      <c r="C22" s="1287"/>
      <c r="D22" s="1285"/>
      <c r="E22" s="103"/>
      <c r="F22" s="29"/>
    </row>
    <row r="23" spans="1:6" ht="38.25">
      <c r="A23" s="390">
        <f>IF((B23&lt;&gt;""),A21+1,"")</f>
        <v>1006</v>
      </c>
      <c r="B23" s="1023" t="s">
        <v>2846</v>
      </c>
      <c r="C23" s="1287" t="s">
        <v>2843</v>
      </c>
      <c r="D23" s="1285">
        <v>65</v>
      </c>
      <c r="E23" s="103"/>
      <c r="F23" s="29">
        <f t="shared" si="0"/>
        <v>0</v>
      </c>
    </row>
    <row r="24" spans="1:6">
      <c r="A24" s="390"/>
      <c r="B24" s="1023"/>
      <c r="C24" s="1287"/>
      <c r="D24" s="1285"/>
      <c r="E24" s="103"/>
      <c r="F24" s="29"/>
    </row>
    <row r="25" spans="1:6" ht="25.5">
      <c r="A25" s="390">
        <f>IF((B25&lt;&gt;""),A23+1,"")</f>
        <v>1007</v>
      </c>
      <c r="B25" s="1023" t="s">
        <v>2847</v>
      </c>
      <c r="C25" s="1287" t="s">
        <v>2843</v>
      </c>
      <c r="D25" s="1285">
        <v>12</v>
      </c>
      <c r="E25" s="103"/>
      <c r="F25" s="29">
        <f t="shared" si="0"/>
        <v>0</v>
      </c>
    </row>
    <row r="26" spans="1:6">
      <c r="A26" s="390"/>
      <c r="B26" s="1023"/>
      <c r="C26" s="1287"/>
      <c r="D26" s="1285"/>
      <c r="E26" s="103"/>
      <c r="F26" s="29"/>
    </row>
    <row r="27" spans="1:6" ht="51">
      <c r="A27" s="390">
        <f>IF((B27&lt;&gt;""),A25+1,"")</f>
        <v>1008</v>
      </c>
      <c r="B27" s="1023" t="s">
        <v>2848</v>
      </c>
      <c r="C27" s="1287" t="s">
        <v>6</v>
      </c>
      <c r="D27" s="1288">
        <v>115</v>
      </c>
      <c r="E27" s="103"/>
      <c r="F27" s="29">
        <f t="shared" si="0"/>
        <v>0</v>
      </c>
    </row>
    <row r="28" spans="1:6">
      <c r="A28" s="390"/>
      <c r="B28" s="1023"/>
      <c r="C28" s="1287"/>
      <c r="D28" s="1285"/>
      <c r="E28" s="103"/>
      <c r="F28" s="29"/>
    </row>
    <row r="29" spans="1:6" ht="26.25" thickBot="1">
      <c r="A29" s="390">
        <f>IF((B29&lt;&gt;""),A27+1,"")</f>
        <v>1009</v>
      </c>
      <c r="B29" s="1289" t="s">
        <v>2849</v>
      </c>
      <c r="C29" s="1290" t="s">
        <v>2219</v>
      </c>
      <c r="D29" s="1291">
        <v>150</v>
      </c>
      <c r="E29" s="1292"/>
      <c r="F29" s="29">
        <f t="shared" si="0"/>
        <v>0</v>
      </c>
    </row>
    <row r="30" spans="1:6" ht="13.5" thickTop="1">
      <c r="A30" s="1286"/>
      <c r="B30" s="1023"/>
      <c r="C30" s="210"/>
      <c r="D30" s="1285"/>
      <c r="E30" s="103"/>
      <c r="F30" s="210"/>
    </row>
    <row r="31" spans="1:6">
      <c r="A31" s="390"/>
      <c r="B31" s="1284" t="s">
        <v>2850</v>
      </c>
      <c r="C31" s="1293"/>
      <c r="D31" s="1294"/>
      <c r="E31" s="1295"/>
      <c r="F31" s="455">
        <f>SUM(F13:F29)</f>
        <v>0</v>
      </c>
    </row>
    <row r="32" spans="1:6">
      <c r="A32" s="385"/>
      <c r="B32" s="1284"/>
      <c r="C32" s="392"/>
      <c r="D32" s="1285"/>
      <c r="E32" s="103"/>
      <c r="F32" s="210"/>
    </row>
    <row r="33" spans="1:7">
      <c r="A33" s="385"/>
      <c r="B33" s="1284" t="s">
        <v>2851</v>
      </c>
      <c r="C33" s="392"/>
      <c r="D33" s="1285"/>
      <c r="E33" s="103"/>
      <c r="F33" s="210"/>
    </row>
    <row r="34" spans="1:7">
      <c r="A34" s="385"/>
      <c r="B34" s="1284"/>
      <c r="C34" s="392"/>
      <c r="D34" s="1285"/>
      <c r="E34" s="103"/>
      <c r="F34" s="210"/>
    </row>
    <row r="35" spans="1:7" ht="114.75">
      <c r="A35" s="390">
        <f>IF((B35&lt;&gt;""),A29+1,"")</f>
        <v>1010</v>
      </c>
      <c r="B35" s="237" t="s">
        <v>2852</v>
      </c>
      <c r="C35" s="1287" t="s">
        <v>96</v>
      </c>
      <c r="D35" s="1285">
        <v>2</v>
      </c>
      <c r="E35" s="103"/>
      <c r="F35" s="29">
        <f>D35*E35</f>
        <v>0</v>
      </c>
    </row>
    <row r="36" spans="1:7">
      <c r="A36" s="385"/>
      <c r="B36" s="1074"/>
      <c r="C36" s="392"/>
      <c r="D36" s="1285"/>
      <c r="E36" s="103"/>
      <c r="F36" s="29"/>
    </row>
    <row r="37" spans="1:7">
      <c r="A37" s="390">
        <f>IF((B37&lt;&gt;""),A35+1,"")</f>
        <v>1011</v>
      </c>
      <c r="B37" s="237" t="s">
        <v>2853</v>
      </c>
      <c r="C37" s="1296"/>
      <c r="D37" s="1285"/>
      <c r="E37" s="103"/>
      <c r="F37" s="29"/>
    </row>
    <row r="38" spans="1:7" ht="153">
      <c r="A38" s="385"/>
      <c r="B38" s="237" t="s">
        <v>2854</v>
      </c>
      <c r="C38" s="1287" t="s">
        <v>96</v>
      </c>
      <c r="D38" s="1285">
        <v>1</v>
      </c>
      <c r="E38" s="103"/>
      <c r="F38" s="29">
        <f>D38*E38</f>
        <v>0</v>
      </c>
    </row>
    <row r="39" spans="1:7">
      <c r="A39" s="385"/>
      <c r="B39" s="1284"/>
      <c r="C39" s="392"/>
      <c r="D39" s="1285"/>
      <c r="E39" s="103"/>
      <c r="F39" s="29"/>
    </row>
    <row r="40" spans="1:7" ht="38.25">
      <c r="A40" s="390">
        <f>IF((B40&lt;&gt;""),A37+1,"")</f>
        <v>1012</v>
      </c>
      <c r="B40" s="237" t="s">
        <v>2855</v>
      </c>
      <c r="C40" s="1287" t="s">
        <v>7</v>
      </c>
      <c r="D40" s="1285">
        <v>1</v>
      </c>
      <c r="E40" s="103"/>
      <c r="F40" s="29">
        <f>D40*E40</f>
        <v>0</v>
      </c>
      <c r="G40" s="180"/>
    </row>
    <row r="41" spans="1:7">
      <c r="A41" s="385"/>
      <c r="B41" s="1284"/>
      <c r="C41" s="392"/>
      <c r="D41" s="1285"/>
      <c r="E41" s="103"/>
      <c r="F41" s="29"/>
    </row>
    <row r="42" spans="1:7" ht="38.25">
      <c r="A42" s="390">
        <f>IF((B42&lt;&gt;""),A40+1,"")</f>
        <v>1013</v>
      </c>
      <c r="B42" s="237" t="s">
        <v>2856</v>
      </c>
      <c r="C42" s="1287" t="s">
        <v>7</v>
      </c>
      <c r="D42" s="1285">
        <v>1</v>
      </c>
      <c r="E42" s="103"/>
      <c r="F42" s="29">
        <f>D42*E42</f>
        <v>0</v>
      </c>
    </row>
    <row r="43" spans="1:7">
      <c r="A43" s="385"/>
      <c r="B43" s="1284"/>
      <c r="C43" s="392"/>
      <c r="D43" s="1285"/>
      <c r="E43" s="103"/>
      <c r="F43" s="29"/>
    </row>
    <row r="44" spans="1:7" ht="25.5">
      <c r="A44" s="390">
        <f>IF((B44&lt;&gt;""),A42+1,"")</f>
        <v>1014</v>
      </c>
      <c r="B44" s="237" t="s">
        <v>2857</v>
      </c>
      <c r="C44" s="1287" t="s">
        <v>7</v>
      </c>
      <c r="D44" s="1285">
        <v>1</v>
      </c>
      <c r="E44" s="103"/>
      <c r="F44" s="29">
        <f>D44*E44</f>
        <v>0</v>
      </c>
    </row>
    <row r="45" spans="1:7">
      <c r="A45" s="385"/>
      <c r="B45" s="1284"/>
      <c r="C45" s="392"/>
      <c r="D45" s="1285"/>
      <c r="E45" s="103"/>
      <c r="F45" s="29"/>
    </row>
    <row r="46" spans="1:7">
      <c r="A46" s="390">
        <f>IF((B46&lt;&gt;""),A44+1,"")</f>
        <v>1015</v>
      </c>
      <c r="B46" s="237" t="s">
        <v>2858</v>
      </c>
      <c r="C46" s="1287" t="s">
        <v>7</v>
      </c>
      <c r="D46" s="1285">
        <v>1</v>
      </c>
      <c r="E46" s="103"/>
      <c r="F46" s="29">
        <f>D46*E46</f>
        <v>0</v>
      </c>
    </row>
    <row r="47" spans="1:7">
      <c r="A47" s="385"/>
      <c r="B47" s="1284"/>
      <c r="C47" s="392"/>
      <c r="D47" s="1285"/>
      <c r="E47" s="103"/>
      <c r="F47" s="29"/>
    </row>
    <row r="48" spans="1:7">
      <c r="A48" s="390">
        <f>IF((B48&lt;&gt;""),A46+1,"")</f>
        <v>1016</v>
      </c>
      <c r="B48" s="237" t="s">
        <v>2859</v>
      </c>
      <c r="C48" s="1287" t="s">
        <v>7</v>
      </c>
      <c r="D48" s="1285">
        <v>2</v>
      </c>
      <c r="E48" s="103"/>
      <c r="F48" s="29">
        <f>D48*E48</f>
        <v>0</v>
      </c>
    </row>
    <row r="49" spans="1:6">
      <c r="A49" s="385"/>
      <c r="B49" s="1284"/>
      <c r="C49" s="392"/>
      <c r="D49" s="1285"/>
      <c r="E49" s="103"/>
      <c r="F49" s="29"/>
    </row>
    <row r="50" spans="1:6">
      <c r="A50" s="390">
        <f>IF((B50&lt;&gt;""),A48+1,"")</f>
        <v>1017</v>
      </c>
      <c r="B50" s="237" t="s">
        <v>2860</v>
      </c>
      <c r="C50" s="1287" t="s">
        <v>7</v>
      </c>
      <c r="D50" s="1285">
        <v>2</v>
      </c>
      <c r="E50" s="103"/>
      <c r="F50" s="29">
        <f>D50*E50</f>
        <v>0</v>
      </c>
    </row>
    <row r="51" spans="1:6">
      <c r="A51" s="385"/>
      <c r="B51" s="1284"/>
      <c r="C51" s="392"/>
      <c r="D51" s="1285"/>
      <c r="E51" s="103"/>
      <c r="F51" s="29"/>
    </row>
    <row r="52" spans="1:6" ht="63.75">
      <c r="A52" s="390">
        <f>IF((B52&lt;&gt;""),A50+1,"")</f>
        <v>1018</v>
      </c>
      <c r="B52" s="237" t="s">
        <v>2861</v>
      </c>
      <c r="C52" s="1287" t="s">
        <v>96</v>
      </c>
      <c r="D52" s="1285">
        <v>1</v>
      </c>
      <c r="E52" s="103"/>
      <c r="F52" s="29">
        <f>D52*E52</f>
        <v>0</v>
      </c>
    </row>
    <row r="53" spans="1:6">
      <c r="A53" s="385"/>
      <c r="B53" s="1284"/>
      <c r="C53" s="392"/>
      <c r="D53" s="1285"/>
      <c r="E53" s="103"/>
      <c r="F53" s="29"/>
    </row>
    <row r="54" spans="1:6" ht="38.25">
      <c r="A54" s="390">
        <f>IF((B54&lt;&gt;""),A52+1,"")</f>
        <v>1019</v>
      </c>
      <c r="B54" s="1297" t="s">
        <v>2862</v>
      </c>
      <c r="C54" s="1168"/>
      <c r="D54" s="1298"/>
      <c r="E54" s="106"/>
      <c r="F54" s="29"/>
    </row>
    <row r="55" spans="1:6">
      <c r="A55" s="1286"/>
      <c r="B55" s="1299" t="s">
        <v>2863</v>
      </c>
      <c r="C55" s="1168"/>
      <c r="D55" s="1285"/>
      <c r="E55" s="103"/>
      <c r="F55" s="29"/>
    </row>
    <row r="56" spans="1:6">
      <c r="A56" s="1286"/>
      <c r="B56" s="1299" t="s">
        <v>2864</v>
      </c>
      <c r="C56" s="1168"/>
      <c r="D56" s="1285"/>
      <c r="E56" s="103"/>
      <c r="F56" s="29"/>
    </row>
    <row r="57" spans="1:6" ht="25.5">
      <c r="A57" s="1286"/>
      <c r="B57" s="1299" t="s">
        <v>2865</v>
      </c>
      <c r="C57" s="1168"/>
      <c r="D57" s="1285"/>
      <c r="E57" s="103"/>
      <c r="F57" s="29"/>
    </row>
    <row r="58" spans="1:6">
      <c r="A58" s="1286"/>
      <c r="B58" s="1299" t="s">
        <v>2866</v>
      </c>
      <c r="C58" s="1168"/>
      <c r="D58" s="1285"/>
      <c r="E58" s="103"/>
      <c r="F58" s="29"/>
    </row>
    <row r="59" spans="1:6">
      <c r="A59" s="1286"/>
      <c r="B59" s="1299" t="s">
        <v>2867</v>
      </c>
      <c r="C59" s="1287" t="s">
        <v>6</v>
      </c>
      <c r="D59" s="1288">
        <v>110</v>
      </c>
      <c r="E59" s="103"/>
      <c r="F59" s="29">
        <f>D59*E59</f>
        <v>0</v>
      </c>
    </row>
    <row r="60" spans="1:6">
      <c r="A60" s="1286"/>
      <c r="B60" s="1299"/>
      <c r="C60" s="1287"/>
      <c r="D60" s="1288"/>
      <c r="E60" s="103"/>
      <c r="F60" s="29"/>
    </row>
    <row r="61" spans="1:6" ht="25.5">
      <c r="A61" s="390">
        <f>IF((B57&lt;&gt;""),A54+1,"")</f>
        <v>1020</v>
      </c>
      <c r="B61" s="1297" t="s">
        <v>2868</v>
      </c>
      <c r="C61" s="210"/>
      <c r="D61" s="1300"/>
      <c r="E61" s="1301"/>
      <c r="F61" s="29"/>
    </row>
    <row r="62" spans="1:6">
      <c r="A62" s="1286"/>
      <c r="B62" s="1299" t="s">
        <v>2869</v>
      </c>
      <c r="C62" s="1287" t="s">
        <v>7</v>
      </c>
      <c r="D62" s="1288">
        <v>2</v>
      </c>
      <c r="E62" s="1301"/>
      <c r="F62" s="29">
        <f>D62*E62</f>
        <v>0</v>
      </c>
    </row>
    <row r="63" spans="1:6">
      <c r="A63" s="1286"/>
      <c r="B63" s="1299" t="s">
        <v>2870</v>
      </c>
      <c r="C63" s="1287" t="s">
        <v>7</v>
      </c>
      <c r="D63" s="1288">
        <v>2</v>
      </c>
      <c r="E63" s="103"/>
      <c r="F63" s="29">
        <f>D63*E63</f>
        <v>0</v>
      </c>
    </row>
    <row r="64" spans="1:6">
      <c r="A64" s="390" t="str">
        <f>IF((B64&lt;&gt;""),#REF!+1,"")</f>
        <v/>
      </c>
      <c r="B64" s="1023"/>
      <c r="C64" s="210"/>
      <c r="D64" s="1300"/>
      <c r="E64" s="103"/>
      <c r="F64" s="29"/>
    </row>
    <row r="65" spans="1:6" ht="102">
      <c r="A65" s="390">
        <f>IF((B65&lt;&gt;""),A61+1,"")</f>
        <v>1021</v>
      </c>
      <c r="B65" s="1297" t="s">
        <v>2871</v>
      </c>
      <c r="C65" s="210"/>
      <c r="D65" s="1288"/>
      <c r="E65" s="131"/>
      <c r="F65" s="29"/>
    </row>
    <row r="66" spans="1:6">
      <c r="A66" s="390"/>
      <c r="B66" s="1299" t="s">
        <v>2872</v>
      </c>
      <c r="C66" s="1287" t="s">
        <v>6</v>
      </c>
      <c r="D66" s="1288">
        <v>6</v>
      </c>
      <c r="E66" s="103"/>
      <c r="F66" s="29">
        <f>D66*E66</f>
        <v>0</v>
      </c>
    </row>
    <row r="67" spans="1:6">
      <c r="A67" s="390"/>
      <c r="B67" s="1299"/>
      <c r="C67" s="1287"/>
      <c r="D67" s="1288"/>
      <c r="E67" s="103"/>
      <c r="F67" s="29"/>
    </row>
    <row r="68" spans="1:6" ht="38.25">
      <c r="A68" s="390">
        <f>IF((B68&lt;&gt;""),A65+1,"")</f>
        <v>1022</v>
      </c>
      <c r="B68" s="1297" t="s">
        <v>2873</v>
      </c>
      <c r="C68" s="1287"/>
      <c r="D68" s="1288"/>
      <c r="E68" s="103"/>
      <c r="F68" s="29"/>
    </row>
    <row r="69" spans="1:6">
      <c r="A69" s="390"/>
      <c r="B69" s="1299" t="s">
        <v>2874</v>
      </c>
      <c r="C69" s="1287" t="s">
        <v>6</v>
      </c>
      <c r="D69" s="1288">
        <v>3</v>
      </c>
      <c r="E69" s="103"/>
      <c r="F69" s="29">
        <f>D69*E69</f>
        <v>0</v>
      </c>
    </row>
    <row r="70" spans="1:6">
      <c r="A70" s="390"/>
      <c r="B70" s="1299"/>
      <c r="C70" s="1287"/>
      <c r="D70" s="1288"/>
      <c r="E70" s="103"/>
      <c r="F70" s="29"/>
    </row>
    <row r="71" spans="1:6">
      <c r="A71" s="390">
        <f>IF((B71&lt;&gt;""),A68+1,"")</f>
        <v>1023</v>
      </c>
      <c r="B71" s="1023" t="s">
        <v>2875</v>
      </c>
      <c r="C71" s="1287"/>
      <c r="D71" s="1302"/>
      <c r="E71" s="106"/>
      <c r="F71" s="29"/>
    </row>
    <row r="72" spans="1:6">
      <c r="A72" s="390"/>
      <c r="B72" s="1023" t="s">
        <v>2876</v>
      </c>
      <c r="C72" s="1287"/>
      <c r="D72" s="1302"/>
      <c r="E72" s="106"/>
      <c r="F72" s="29"/>
    </row>
    <row r="73" spans="1:6">
      <c r="A73" s="390"/>
      <c r="B73" s="1023" t="s">
        <v>2877</v>
      </c>
      <c r="C73" s="1287" t="s">
        <v>6</v>
      </c>
      <c r="D73" s="1302">
        <v>115</v>
      </c>
      <c r="E73" s="105"/>
      <c r="F73" s="29">
        <f>D73*E73</f>
        <v>0</v>
      </c>
    </row>
    <row r="74" spans="1:6">
      <c r="A74" s="390"/>
      <c r="B74" s="1299"/>
      <c r="C74" s="1287"/>
      <c r="D74" s="1288"/>
      <c r="E74" s="103"/>
      <c r="F74" s="29"/>
    </row>
    <row r="75" spans="1:6" ht="25.5">
      <c r="A75" s="390">
        <f>IF((B75&lt;&gt;""),A65+1,"")</f>
        <v>1022</v>
      </c>
      <c r="B75" s="1023" t="s">
        <v>2878</v>
      </c>
      <c r="C75" s="210"/>
      <c r="D75" s="1285"/>
      <c r="E75" s="103"/>
      <c r="F75" s="29"/>
    </row>
    <row r="76" spans="1:6">
      <c r="A76" s="390"/>
      <c r="B76" s="1303" t="s">
        <v>2879</v>
      </c>
      <c r="C76" s="1287" t="s">
        <v>7</v>
      </c>
      <c r="D76" s="1302">
        <v>1</v>
      </c>
      <c r="E76" s="106"/>
      <c r="F76" s="29">
        <f>D76*E76</f>
        <v>0</v>
      </c>
    </row>
    <row r="77" spans="1:6">
      <c r="A77" s="390"/>
      <c r="B77" s="1303"/>
      <c r="C77" s="1287"/>
      <c r="D77" s="1302"/>
      <c r="E77" s="106"/>
      <c r="F77" s="29"/>
    </row>
    <row r="78" spans="1:6">
      <c r="A78" s="390">
        <f>IF((B78&lt;&gt;""),A75+1,"")</f>
        <v>1023</v>
      </c>
      <c r="B78" s="1023" t="s">
        <v>2880</v>
      </c>
      <c r="C78" s="1287"/>
      <c r="D78" s="1302"/>
      <c r="E78" s="106"/>
      <c r="F78" s="29"/>
    </row>
    <row r="79" spans="1:6">
      <c r="A79" s="390"/>
      <c r="B79" s="1023" t="s">
        <v>2881</v>
      </c>
      <c r="C79" s="1287"/>
      <c r="D79" s="1302"/>
      <c r="E79" s="106"/>
      <c r="F79" s="29"/>
    </row>
    <row r="80" spans="1:6">
      <c r="A80" s="390"/>
      <c r="B80" s="1023" t="s">
        <v>2882</v>
      </c>
      <c r="C80" s="1287"/>
      <c r="D80" s="1302"/>
      <c r="E80" s="106"/>
      <c r="F80" s="29"/>
    </row>
    <row r="81" spans="1:6">
      <c r="A81" s="390"/>
      <c r="B81" s="1023" t="s">
        <v>2883</v>
      </c>
      <c r="C81" s="1287" t="s">
        <v>62</v>
      </c>
      <c r="D81" s="1302">
        <v>2</v>
      </c>
      <c r="E81" s="106"/>
      <c r="F81" s="29">
        <f>D81*E81</f>
        <v>0</v>
      </c>
    </row>
    <row r="82" spans="1:6">
      <c r="A82" s="390"/>
      <c r="B82" s="1303"/>
      <c r="C82" s="1287"/>
      <c r="D82" s="1302"/>
      <c r="E82" s="106"/>
      <c r="F82" s="29"/>
    </row>
    <row r="83" spans="1:6">
      <c r="A83" s="390">
        <f>IF((B83&lt;&gt;""),A78+1,"")</f>
        <v>1024</v>
      </c>
      <c r="B83" s="1023" t="s">
        <v>2884</v>
      </c>
      <c r="C83" s="1287"/>
      <c r="D83" s="1302"/>
      <c r="E83" s="106"/>
      <c r="F83" s="29"/>
    </row>
    <row r="84" spans="1:6">
      <c r="A84" s="390"/>
      <c r="B84" s="1023" t="s">
        <v>2885</v>
      </c>
      <c r="C84" s="1287" t="s">
        <v>62</v>
      </c>
      <c r="D84" s="1302">
        <v>1</v>
      </c>
      <c r="E84" s="106"/>
      <c r="F84" s="29">
        <f>D84*E84</f>
        <v>0</v>
      </c>
    </row>
    <row r="85" spans="1:6">
      <c r="A85" s="390"/>
      <c r="B85" s="1023"/>
      <c r="C85" s="1287"/>
      <c r="D85" s="1302"/>
      <c r="E85" s="106"/>
      <c r="F85" s="29"/>
    </row>
    <row r="86" spans="1:6">
      <c r="A86" s="390">
        <f>IF((B86&lt;&gt;""),A83+1,"")</f>
        <v>1025</v>
      </c>
      <c r="B86" s="1023" t="s">
        <v>2886</v>
      </c>
      <c r="C86" s="1287" t="s">
        <v>62</v>
      </c>
      <c r="D86" s="1302">
        <v>1</v>
      </c>
      <c r="E86" s="106"/>
      <c r="F86" s="29">
        <f>D86*E86</f>
        <v>0</v>
      </c>
    </row>
    <row r="87" spans="1:6">
      <c r="A87" s="390"/>
      <c r="B87" s="1023"/>
      <c r="C87" s="1287"/>
      <c r="D87" s="1302"/>
      <c r="E87" s="106"/>
      <c r="F87" s="29"/>
    </row>
    <row r="88" spans="1:6">
      <c r="A88" s="390">
        <f>IF((B88&lt;&gt;""),A86+1,"")</f>
        <v>1026</v>
      </c>
      <c r="B88" s="1074" t="s">
        <v>2887</v>
      </c>
      <c r="C88" s="1287" t="s">
        <v>62</v>
      </c>
      <c r="D88" s="1302">
        <v>1</v>
      </c>
      <c r="E88" s="106"/>
      <c r="F88" s="29">
        <f>D88*E88</f>
        <v>0</v>
      </c>
    </row>
    <row r="89" spans="1:6">
      <c r="A89" s="390"/>
      <c r="B89" s="343"/>
      <c r="C89" s="1287"/>
      <c r="D89" s="1302"/>
      <c r="E89" s="106"/>
      <c r="F89" s="29"/>
    </row>
    <row r="90" spans="1:6">
      <c r="A90" s="390">
        <f>IF((B90&lt;&gt;""),A88+1,"")</f>
        <v>1027</v>
      </c>
      <c r="B90" s="343" t="s">
        <v>2888</v>
      </c>
      <c r="C90" s="1287" t="s">
        <v>62</v>
      </c>
      <c r="D90" s="1302">
        <v>1</v>
      </c>
      <c r="E90" s="106"/>
      <c r="F90" s="29">
        <f>D90*E90</f>
        <v>0</v>
      </c>
    </row>
    <row r="91" spans="1:6">
      <c r="A91" s="390"/>
      <c r="B91" s="1297"/>
      <c r="C91" s="1287"/>
      <c r="D91" s="1302"/>
      <c r="E91" s="106"/>
      <c r="F91" s="29"/>
    </row>
    <row r="92" spans="1:6" ht="51">
      <c r="A92" s="390">
        <f>IF((B92&lt;&gt;""),A90+1,"")</f>
        <v>1028</v>
      </c>
      <c r="B92" s="1297" t="s">
        <v>2889</v>
      </c>
      <c r="C92" s="1287" t="s">
        <v>96</v>
      </c>
      <c r="D92" s="1304">
        <v>1</v>
      </c>
      <c r="E92" s="105"/>
      <c r="F92" s="29">
        <f>D92*E92</f>
        <v>0</v>
      </c>
    </row>
    <row r="93" spans="1:6">
      <c r="A93" s="390"/>
      <c r="B93" s="343"/>
      <c r="C93" s="1287"/>
      <c r="D93" s="1302"/>
      <c r="E93" s="106"/>
      <c r="F93" s="29"/>
    </row>
    <row r="94" spans="1:6" ht="102">
      <c r="A94" s="390">
        <f>IF((B94&lt;&gt;""),A92+1,"")</f>
        <v>1029</v>
      </c>
      <c r="B94" s="1297" t="s">
        <v>2890</v>
      </c>
      <c r="C94" s="1287"/>
      <c r="D94" s="1302"/>
      <c r="E94" s="106"/>
      <c r="F94" s="29"/>
    </row>
    <row r="95" spans="1:6">
      <c r="A95" s="390"/>
      <c r="B95" s="1299" t="s">
        <v>2872</v>
      </c>
      <c r="C95" s="1287" t="s">
        <v>6</v>
      </c>
      <c r="D95" s="1288">
        <v>12</v>
      </c>
      <c r="E95" s="103"/>
      <c r="F95" s="29">
        <f>D95*E95</f>
        <v>0</v>
      </c>
    </row>
    <row r="96" spans="1:6">
      <c r="A96" s="390"/>
      <c r="B96" s="1299" t="s">
        <v>2891</v>
      </c>
      <c r="C96" s="1287" t="s">
        <v>6</v>
      </c>
      <c r="D96" s="1288">
        <v>12</v>
      </c>
      <c r="E96" s="103"/>
      <c r="F96" s="29">
        <f>D96*E96</f>
        <v>0</v>
      </c>
    </row>
    <row r="97" spans="1:6">
      <c r="A97" s="390"/>
      <c r="B97" s="343"/>
      <c r="C97" s="1287"/>
      <c r="D97" s="1302"/>
      <c r="E97" s="106"/>
      <c r="F97" s="29"/>
    </row>
    <row r="98" spans="1:6" ht="51">
      <c r="A98" s="390">
        <f>IF((B98&lt;&gt;""),A94+1,"")</f>
        <v>1030</v>
      </c>
      <c r="B98" s="1023" t="s">
        <v>2892</v>
      </c>
      <c r="C98" s="1287" t="s">
        <v>96</v>
      </c>
      <c r="D98" s="1304">
        <v>1</v>
      </c>
      <c r="E98" s="105"/>
      <c r="F98" s="29">
        <f>D98*E98</f>
        <v>0</v>
      </c>
    </row>
    <row r="99" spans="1:6">
      <c r="A99" s="390"/>
      <c r="B99" s="1023"/>
      <c r="C99" s="1287"/>
      <c r="D99" s="1304"/>
      <c r="E99" s="105"/>
      <c r="F99" s="29"/>
    </row>
    <row r="100" spans="1:6" ht="51">
      <c r="A100" s="390">
        <f>IF((B100&lt;&gt;""),A98+1,"")</f>
        <v>1031</v>
      </c>
      <c r="B100" s="1297" t="s">
        <v>2893</v>
      </c>
      <c r="C100" s="1287" t="s">
        <v>96</v>
      </c>
      <c r="D100" s="1304">
        <v>1</v>
      </c>
      <c r="E100" s="105"/>
      <c r="F100" s="29">
        <f t="shared" ref="F100:F108" si="1">D100*E100</f>
        <v>0</v>
      </c>
    </row>
    <row r="101" spans="1:6">
      <c r="A101" s="390"/>
      <c r="B101" s="1023"/>
      <c r="C101" s="1287"/>
      <c r="D101" s="1304"/>
      <c r="E101" s="105"/>
      <c r="F101" s="29"/>
    </row>
    <row r="102" spans="1:6" ht="38.25">
      <c r="A102" s="390">
        <f>IF((B102&lt;&gt;""),A100+1,"")</f>
        <v>1032</v>
      </c>
      <c r="B102" s="1023" t="s">
        <v>2894</v>
      </c>
      <c r="C102" s="1287" t="s">
        <v>96</v>
      </c>
      <c r="D102" s="1304">
        <v>1</v>
      </c>
      <c r="E102" s="105"/>
      <c r="F102" s="29">
        <f t="shared" si="1"/>
        <v>0</v>
      </c>
    </row>
    <row r="103" spans="1:6">
      <c r="A103" s="390"/>
      <c r="B103" s="1023"/>
      <c r="C103" s="1287"/>
      <c r="D103" s="1304"/>
      <c r="E103" s="105"/>
      <c r="F103" s="29"/>
    </row>
    <row r="104" spans="1:6" ht="51">
      <c r="A104" s="390">
        <f>IF((B104&lt;&gt;""),A102+1,"")</f>
        <v>1033</v>
      </c>
      <c r="B104" s="1023" t="s">
        <v>2895</v>
      </c>
      <c r="C104" s="1287" t="s">
        <v>96</v>
      </c>
      <c r="D104" s="1304">
        <v>1</v>
      </c>
      <c r="E104" s="105"/>
      <c r="F104" s="29">
        <f t="shared" si="1"/>
        <v>0</v>
      </c>
    </row>
    <row r="105" spans="1:6">
      <c r="A105" s="390"/>
      <c r="B105" s="1023"/>
      <c r="C105" s="1287"/>
      <c r="D105" s="1304"/>
      <c r="E105" s="105"/>
      <c r="F105" s="29"/>
    </row>
    <row r="106" spans="1:6" ht="63.75">
      <c r="A106" s="390">
        <f>IF((B106&lt;&gt;""),A104+1,"")</f>
        <v>1034</v>
      </c>
      <c r="B106" s="1023" t="s">
        <v>2896</v>
      </c>
      <c r="C106" s="1287" t="s">
        <v>96</v>
      </c>
      <c r="D106" s="1304">
        <v>1</v>
      </c>
      <c r="E106" s="105"/>
      <c r="F106" s="29">
        <f t="shared" si="1"/>
        <v>0</v>
      </c>
    </row>
    <row r="107" spans="1:6">
      <c r="A107" s="390"/>
      <c r="B107" s="1023"/>
      <c r="C107" s="1287"/>
      <c r="D107" s="1304"/>
      <c r="E107" s="105"/>
      <c r="F107" s="29"/>
    </row>
    <row r="108" spans="1:6" ht="39" thickBot="1">
      <c r="A108" s="390">
        <f>IF((B108&lt;&gt;""),A106+1,"")</f>
        <v>1035</v>
      </c>
      <c r="B108" s="1289" t="s">
        <v>2897</v>
      </c>
      <c r="C108" s="1290" t="s">
        <v>96</v>
      </c>
      <c r="D108" s="1305">
        <v>1</v>
      </c>
      <c r="E108" s="1306"/>
      <c r="F108" s="29">
        <f t="shared" si="1"/>
        <v>0</v>
      </c>
    </row>
    <row r="109" spans="1:6" ht="13.5" thickTop="1">
      <c r="A109" s="390"/>
      <c r="B109" s="1023"/>
      <c r="C109" s="1287"/>
      <c r="D109" s="1302"/>
      <c r="E109" s="106"/>
      <c r="F109" s="29"/>
    </row>
    <row r="110" spans="1:6">
      <c r="A110" s="391"/>
      <c r="B110" s="1284" t="s">
        <v>2898</v>
      </c>
      <c r="C110" s="1293"/>
      <c r="D110" s="1307"/>
      <c r="E110" s="151"/>
      <c r="F110" s="455">
        <f>SUM(F35:F108)</f>
        <v>0</v>
      </c>
    </row>
    <row r="111" spans="1:6">
      <c r="A111" s="391"/>
      <c r="B111" s="1284"/>
      <c r="C111" s="1293"/>
      <c r="D111" s="1307"/>
      <c r="E111" s="151"/>
      <c r="F111" s="455"/>
    </row>
    <row r="112" spans="1:6">
      <c r="A112" s="391" t="s">
        <v>1067</v>
      </c>
      <c r="B112" s="1284" t="s">
        <v>2899</v>
      </c>
      <c r="C112" s="1293"/>
      <c r="D112" s="1307"/>
      <c r="E112" s="151"/>
      <c r="F112" s="455"/>
    </row>
    <row r="113" spans="1:6">
      <c r="A113" s="390"/>
      <c r="B113" s="1023"/>
      <c r="C113" s="1287"/>
      <c r="D113" s="1302"/>
      <c r="E113" s="106"/>
      <c r="F113" s="29"/>
    </row>
    <row r="114" spans="1:6" ht="25.5">
      <c r="A114" s="390">
        <v>2001</v>
      </c>
      <c r="B114" s="1023" t="s">
        <v>2900</v>
      </c>
      <c r="C114" s="1287"/>
      <c r="D114" s="1302"/>
      <c r="E114" s="106"/>
      <c r="F114" s="29"/>
    </row>
    <row r="115" spans="1:6">
      <c r="A115" s="390"/>
      <c r="B115" s="1023"/>
      <c r="C115" s="1287" t="s">
        <v>62</v>
      </c>
      <c r="D115" s="1285">
        <v>1</v>
      </c>
      <c r="E115" s="103"/>
      <c r="F115" s="29">
        <f>D115*E115</f>
        <v>0</v>
      </c>
    </row>
    <row r="116" spans="1:6" ht="38.25">
      <c r="A116" s="390">
        <f>IF((B116&lt;&gt;""),A114+1,"")</f>
        <v>2002</v>
      </c>
      <c r="B116" s="1023" t="s">
        <v>2901</v>
      </c>
      <c r="C116" s="392"/>
      <c r="D116" s="245"/>
      <c r="E116" s="131"/>
      <c r="F116" s="29"/>
    </row>
    <row r="117" spans="1:6">
      <c r="A117" s="390"/>
      <c r="B117" s="1023" t="s">
        <v>2902</v>
      </c>
      <c r="C117" s="1287" t="s">
        <v>62</v>
      </c>
      <c r="D117" s="1285">
        <v>1</v>
      </c>
      <c r="E117" s="103"/>
      <c r="F117" s="29">
        <f t="shared" ref="F117:F141" si="2">D117*E117</f>
        <v>0</v>
      </c>
    </row>
    <row r="118" spans="1:6">
      <c r="A118" s="390"/>
      <c r="B118" s="1023" t="s">
        <v>2903</v>
      </c>
      <c r="C118" s="1287" t="s">
        <v>62</v>
      </c>
      <c r="D118" s="1285">
        <v>1</v>
      </c>
      <c r="E118" s="103"/>
      <c r="F118" s="29">
        <f t="shared" si="2"/>
        <v>0</v>
      </c>
    </row>
    <row r="119" spans="1:6">
      <c r="A119" s="390"/>
      <c r="B119" s="1023"/>
      <c r="C119" s="1287"/>
      <c r="D119" s="1302"/>
      <c r="E119" s="106"/>
      <c r="F119" s="29"/>
    </row>
    <row r="120" spans="1:6" ht="63.75">
      <c r="A120" s="390">
        <f>IF((B120&lt;&gt;""),A116+1,"")</f>
        <v>2003</v>
      </c>
      <c r="B120" s="1023" t="s">
        <v>2904</v>
      </c>
      <c r="C120" s="1287"/>
      <c r="D120" s="1302"/>
      <c r="E120" s="106"/>
      <c r="F120" s="29"/>
    </row>
    <row r="121" spans="1:6">
      <c r="A121" s="390"/>
      <c r="B121" s="1023" t="s">
        <v>2905</v>
      </c>
      <c r="C121" s="1287"/>
      <c r="D121" s="1302"/>
      <c r="E121" s="106"/>
      <c r="F121" s="29"/>
    </row>
    <row r="122" spans="1:6">
      <c r="A122" s="390"/>
      <c r="B122" s="1023" t="s">
        <v>2906</v>
      </c>
      <c r="C122" s="1287" t="s">
        <v>6</v>
      </c>
      <c r="D122" s="1302">
        <v>8</v>
      </c>
      <c r="E122" s="106"/>
      <c r="F122" s="29">
        <f t="shared" si="2"/>
        <v>0</v>
      </c>
    </row>
    <row r="123" spans="1:6">
      <c r="A123" s="390"/>
      <c r="B123" s="1023" t="s">
        <v>2903</v>
      </c>
      <c r="C123" s="1287" t="s">
        <v>6</v>
      </c>
      <c r="D123" s="1302">
        <v>8</v>
      </c>
      <c r="E123" s="106"/>
      <c r="F123" s="29">
        <f t="shared" si="2"/>
        <v>0</v>
      </c>
    </row>
    <row r="124" spans="1:6">
      <c r="A124" s="390"/>
      <c r="B124" s="1023"/>
      <c r="C124" s="1287"/>
      <c r="D124" s="1302"/>
      <c r="E124" s="106"/>
      <c r="F124" s="29"/>
    </row>
    <row r="125" spans="1:6" ht="25.5">
      <c r="A125" s="390">
        <f>IF((B125&lt;&gt;""),A120+1,"")</f>
        <v>2004</v>
      </c>
      <c r="B125" s="1297" t="s">
        <v>2907</v>
      </c>
      <c r="C125" s="1287" t="s">
        <v>1265</v>
      </c>
      <c r="D125" s="1285">
        <v>20</v>
      </c>
      <c r="E125" s="103"/>
      <c r="F125" s="29">
        <f t="shared" si="2"/>
        <v>0</v>
      </c>
    </row>
    <row r="126" spans="1:6">
      <c r="A126" s="390"/>
      <c r="B126" s="1023"/>
      <c r="C126" s="1287"/>
      <c r="D126" s="1302"/>
      <c r="E126" s="106"/>
      <c r="F126" s="29"/>
    </row>
    <row r="127" spans="1:6" ht="63.75">
      <c r="A127" s="390">
        <f>IF((B127&lt;&gt;""),A125+1,"")</f>
        <v>2005</v>
      </c>
      <c r="B127" s="1023" t="s">
        <v>2908</v>
      </c>
      <c r="C127" s="1287" t="s">
        <v>2219</v>
      </c>
      <c r="D127" s="1285">
        <v>3</v>
      </c>
      <c r="E127" s="103"/>
      <c r="F127" s="29">
        <f t="shared" si="2"/>
        <v>0</v>
      </c>
    </row>
    <row r="128" spans="1:6">
      <c r="A128" s="390"/>
      <c r="B128" s="1023"/>
      <c r="C128" s="1287"/>
      <c r="D128" s="1302"/>
      <c r="E128" s="106"/>
      <c r="F128" s="29"/>
    </row>
    <row r="129" spans="1:6" ht="25.5">
      <c r="A129" s="390">
        <f>IF((B129&lt;&gt;""),A127+1,"")</f>
        <v>2006</v>
      </c>
      <c r="B129" s="1023" t="s">
        <v>2909</v>
      </c>
      <c r="C129" s="1287" t="s">
        <v>2219</v>
      </c>
      <c r="D129" s="1285">
        <v>3</v>
      </c>
      <c r="E129" s="103"/>
      <c r="F129" s="29">
        <f t="shared" si="2"/>
        <v>0</v>
      </c>
    </row>
    <row r="130" spans="1:6">
      <c r="A130" s="390"/>
      <c r="B130" s="1023"/>
      <c r="C130" s="392"/>
      <c r="D130" s="245"/>
      <c r="E130" s="106"/>
      <c r="F130" s="29"/>
    </row>
    <row r="131" spans="1:6" ht="63.75">
      <c r="A131" s="390">
        <f>IF((B131&lt;&gt;""),A129+1,"")</f>
        <v>2007</v>
      </c>
      <c r="B131" s="1023" t="s">
        <v>2910</v>
      </c>
      <c r="C131" s="1287" t="s">
        <v>96</v>
      </c>
      <c r="D131" s="1304">
        <v>1</v>
      </c>
      <c r="E131" s="105"/>
      <c r="F131" s="29">
        <f t="shared" si="2"/>
        <v>0</v>
      </c>
    </row>
    <row r="132" spans="1:6">
      <c r="A132" s="390"/>
      <c r="B132" s="1023"/>
      <c r="C132" s="1287"/>
      <c r="D132" s="1302"/>
      <c r="E132" s="106"/>
      <c r="F132" s="29"/>
    </row>
    <row r="133" spans="1:6" ht="38.25">
      <c r="A133" s="390">
        <f>IF((B133&lt;&gt;""),A131+1,"")</f>
        <v>2008</v>
      </c>
      <c r="B133" s="1023" t="s">
        <v>2894</v>
      </c>
      <c r="C133" s="1287" t="s">
        <v>96</v>
      </c>
      <c r="D133" s="1304">
        <v>1</v>
      </c>
      <c r="E133" s="105"/>
      <c r="F133" s="29">
        <f t="shared" si="2"/>
        <v>0</v>
      </c>
    </row>
    <row r="134" spans="1:6">
      <c r="A134" s="390"/>
      <c r="B134" s="1023"/>
      <c r="C134" s="1287"/>
      <c r="D134" s="1304"/>
      <c r="E134" s="105"/>
      <c r="F134" s="29"/>
    </row>
    <row r="135" spans="1:6" ht="51">
      <c r="A135" s="390">
        <f>IF((B135&lt;&gt;""),A133+1,"")</f>
        <v>2009</v>
      </c>
      <c r="B135" s="1023" t="s">
        <v>2895</v>
      </c>
      <c r="C135" s="1287" t="s">
        <v>96</v>
      </c>
      <c r="D135" s="1304">
        <v>1</v>
      </c>
      <c r="E135" s="105"/>
      <c r="F135" s="29">
        <f t="shared" si="2"/>
        <v>0</v>
      </c>
    </row>
    <row r="136" spans="1:6">
      <c r="A136" s="390"/>
      <c r="B136" s="1023"/>
      <c r="C136" s="1287"/>
      <c r="D136" s="1304"/>
      <c r="E136" s="105"/>
      <c r="F136" s="29"/>
    </row>
    <row r="137" spans="1:6" ht="25.5">
      <c r="A137" s="390">
        <f>IF((B137&lt;&gt;""),A135+1,"")</f>
        <v>2010</v>
      </c>
      <c r="B137" s="1023" t="s">
        <v>2911</v>
      </c>
      <c r="C137" s="1287" t="s">
        <v>96</v>
      </c>
      <c r="D137" s="1304">
        <v>1</v>
      </c>
      <c r="E137" s="105"/>
      <c r="F137" s="29">
        <f t="shared" si="2"/>
        <v>0</v>
      </c>
    </row>
    <row r="138" spans="1:6">
      <c r="A138" s="390"/>
      <c r="B138" s="1023"/>
      <c r="C138" s="1287"/>
      <c r="D138" s="1304"/>
      <c r="E138" s="105"/>
      <c r="F138" s="29"/>
    </row>
    <row r="139" spans="1:6" ht="25.5">
      <c r="A139" s="390">
        <f>IF((B139&lt;&gt;""),A137+1,"")</f>
        <v>2011</v>
      </c>
      <c r="B139" s="1023" t="s">
        <v>2912</v>
      </c>
      <c r="C139" s="1287" t="s">
        <v>96</v>
      </c>
      <c r="D139" s="1304">
        <v>1</v>
      </c>
      <c r="E139" s="105"/>
      <c r="F139" s="29">
        <f t="shared" si="2"/>
        <v>0</v>
      </c>
    </row>
    <row r="140" spans="1:6">
      <c r="A140" s="390"/>
      <c r="B140" s="1023"/>
      <c r="C140" s="1287"/>
      <c r="D140" s="1302"/>
      <c r="E140" s="106"/>
      <c r="F140" s="29"/>
    </row>
    <row r="141" spans="1:6" ht="33" customHeight="1" thickBot="1">
      <c r="A141" s="390">
        <f>IF((B141&lt;&gt;""),A139+1,"")</f>
        <v>2012</v>
      </c>
      <c r="B141" s="1289" t="s">
        <v>2913</v>
      </c>
      <c r="C141" s="1290" t="s">
        <v>96</v>
      </c>
      <c r="D141" s="1305">
        <v>1</v>
      </c>
      <c r="E141" s="1306"/>
      <c r="F141" s="29">
        <f t="shared" si="2"/>
        <v>0</v>
      </c>
    </row>
    <row r="142" spans="1:6" ht="13.5" thickTop="1">
      <c r="A142" s="390"/>
      <c r="B142" s="1023"/>
      <c r="C142" s="1287"/>
      <c r="D142" s="1302"/>
      <c r="E142" s="106"/>
      <c r="F142" s="29"/>
    </row>
    <row r="143" spans="1:6">
      <c r="A143" s="391"/>
      <c r="B143" s="1284" t="s">
        <v>2914</v>
      </c>
      <c r="C143" s="1293"/>
      <c r="D143" s="1307"/>
      <c r="E143" s="151"/>
      <c r="F143" s="455">
        <f>SUM(F115:F141)</f>
        <v>0</v>
      </c>
    </row>
    <row r="144" spans="1:6">
      <c r="A144" s="390"/>
      <c r="B144" s="1023"/>
      <c r="C144" s="1287"/>
      <c r="D144" s="1302"/>
      <c r="E144" s="106"/>
      <c r="F144" s="29"/>
    </row>
    <row r="145" spans="1:6">
      <c r="A145" s="391" t="s">
        <v>1092</v>
      </c>
      <c r="B145" s="1284" t="s">
        <v>2915</v>
      </c>
      <c r="C145" s="1287"/>
      <c r="D145" s="1302"/>
      <c r="E145" s="106"/>
      <c r="F145" s="29"/>
    </row>
    <row r="146" spans="1:6">
      <c r="A146" s="391"/>
      <c r="B146" s="1284"/>
      <c r="C146" s="1287"/>
      <c r="D146" s="1302"/>
      <c r="E146" s="106"/>
      <c r="F146" s="29"/>
    </row>
    <row r="147" spans="1:6" ht="76.5">
      <c r="A147" s="390">
        <v>3001</v>
      </c>
      <c r="B147" s="1023" t="s">
        <v>2916</v>
      </c>
      <c r="C147" s="1287" t="s">
        <v>96</v>
      </c>
      <c r="D147" s="1304">
        <v>1</v>
      </c>
      <c r="E147" s="105"/>
      <c r="F147" s="29">
        <f>D147*E147</f>
        <v>0</v>
      </c>
    </row>
    <row r="148" spans="1:6">
      <c r="A148" s="390"/>
      <c r="B148" s="1023"/>
      <c r="C148" s="1287"/>
      <c r="D148" s="1304"/>
      <c r="E148" s="105"/>
      <c r="F148" s="29"/>
    </row>
    <row r="149" spans="1:6" ht="63.75">
      <c r="A149" s="390">
        <f>IF((B149&lt;&gt;""),A147+1,"")</f>
        <v>3002</v>
      </c>
      <c r="B149" s="1023" t="s">
        <v>2917</v>
      </c>
      <c r="C149" s="1287" t="s">
        <v>96</v>
      </c>
      <c r="D149" s="1304">
        <v>1</v>
      </c>
      <c r="E149" s="105"/>
      <c r="F149" s="29">
        <f>D149*E149</f>
        <v>0</v>
      </c>
    </row>
    <row r="150" spans="1:6">
      <c r="A150" s="390"/>
      <c r="B150" s="1023"/>
      <c r="C150" s="1287"/>
      <c r="D150" s="1304"/>
      <c r="E150" s="105"/>
      <c r="F150" s="29"/>
    </row>
    <row r="151" spans="1:6" ht="38.25">
      <c r="A151" s="390">
        <f>IF((B151&lt;&gt;""),A149+1,"")</f>
        <v>3003</v>
      </c>
      <c r="B151" s="1023" t="s">
        <v>2918</v>
      </c>
      <c r="C151" s="392"/>
      <c r="D151" s="245"/>
      <c r="E151" s="131"/>
      <c r="F151" s="29"/>
    </row>
    <row r="152" spans="1:6">
      <c r="A152" s="390"/>
      <c r="B152" s="1023" t="s">
        <v>2902</v>
      </c>
      <c r="C152" s="1287" t="s">
        <v>62</v>
      </c>
      <c r="D152" s="1285">
        <v>1</v>
      </c>
      <c r="E152" s="103"/>
      <c r="F152" s="29">
        <f>D152*E152</f>
        <v>0</v>
      </c>
    </row>
    <row r="153" spans="1:6">
      <c r="A153" s="390"/>
      <c r="B153" s="1023" t="s">
        <v>2919</v>
      </c>
      <c r="C153" s="1287" t="s">
        <v>62</v>
      </c>
      <c r="D153" s="1285">
        <v>2</v>
      </c>
      <c r="E153" s="103"/>
      <c r="F153" s="29">
        <f>D153*E153</f>
        <v>0</v>
      </c>
    </row>
    <row r="154" spans="1:6">
      <c r="A154" s="390"/>
      <c r="B154" s="1023" t="s">
        <v>2920</v>
      </c>
      <c r="C154" s="1287" t="s">
        <v>62</v>
      </c>
      <c r="D154" s="1285">
        <v>4</v>
      </c>
      <c r="E154" s="103"/>
      <c r="F154" s="29">
        <f>D154*E154</f>
        <v>0</v>
      </c>
    </row>
    <row r="155" spans="1:6">
      <c r="A155" s="390"/>
      <c r="B155" s="1023"/>
      <c r="C155" s="1287"/>
      <c r="D155" s="1285"/>
      <c r="E155" s="103"/>
      <c r="F155" s="29"/>
    </row>
    <row r="156" spans="1:6" ht="25.5">
      <c r="A156" s="390">
        <f>IF((B156&lt;&gt;""),A151+1,"")</f>
        <v>3004</v>
      </c>
      <c r="B156" s="1023" t="s">
        <v>2921</v>
      </c>
      <c r="C156" s="1287" t="s">
        <v>62</v>
      </c>
      <c r="D156" s="1285">
        <v>1</v>
      </c>
      <c r="E156" s="103"/>
      <c r="F156" s="29">
        <f>D156*E156</f>
        <v>0</v>
      </c>
    </row>
    <row r="157" spans="1:6">
      <c r="A157" s="390"/>
      <c r="B157" s="1023"/>
      <c r="C157" s="1287"/>
      <c r="D157" s="1285"/>
      <c r="E157" s="103"/>
      <c r="F157" s="29"/>
    </row>
    <row r="158" spans="1:6" ht="51">
      <c r="A158" s="390">
        <f>IF((B158&lt;&gt;""),A156+1,"")</f>
        <v>3005</v>
      </c>
      <c r="B158" s="1023" t="s">
        <v>2922</v>
      </c>
      <c r="C158" s="1287"/>
      <c r="D158" s="1285"/>
      <c r="E158" s="103"/>
      <c r="F158" s="29"/>
    </row>
    <row r="159" spans="1:6">
      <c r="A159" s="390"/>
      <c r="B159" s="1023" t="s">
        <v>2903</v>
      </c>
      <c r="C159" s="1287" t="s">
        <v>96</v>
      </c>
      <c r="D159" s="1304">
        <v>1</v>
      </c>
      <c r="E159" s="105"/>
      <c r="F159" s="29">
        <f>D159*E159</f>
        <v>0</v>
      </c>
    </row>
    <row r="160" spans="1:6">
      <c r="A160" s="390"/>
      <c r="B160" s="1023"/>
      <c r="C160" s="1287"/>
      <c r="D160" s="1285"/>
      <c r="E160" s="103"/>
      <c r="F160" s="29"/>
    </row>
    <row r="161" spans="1:6" ht="51">
      <c r="A161" s="390">
        <f>IF((B161&lt;&gt;""),A158+1,"")</f>
        <v>3006</v>
      </c>
      <c r="B161" s="1023" t="s">
        <v>2923</v>
      </c>
      <c r="C161" s="1287"/>
      <c r="D161" s="1285"/>
      <c r="E161" s="103"/>
      <c r="F161" s="29"/>
    </row>
    <row r="162" spans="1:6">
      <c r="A162" s="390"/>
      <c r="B162" s="1023" t="s">
        <v>2903</v>
      </c>
      <c r="C162" s="1287" t="s">
        <v>96</v>
      </c>
      <c r="D162" s="1304">
        <v>1</v>
      </c>
      <c r="E162" s="105"/>
      <c r="F162" s="29">
        <f>D162*E162</f>
        <v>0</v>
      </c>
    </row>
    <row r="163" spans="1:6">
      <c r="A163" s="390"/>
      <c r="B163" s="1023"/>
      <c r="C163" s="1287"/>
      <c r="D163" s="1285"/>
      <c r="E163" s="103"/>
      <c r="F163" s="29"/>
    </row>
    <row r="164" spans="1:6" ht="63.75">
      <c r="A164" s="390">
        <f>IF((B164&lt;&gt;""),A156+1,"")</f>
        <v>3005</v>
      </c>
      <c r="B164" s="1023" t="s">
        <v>2904</v>
      </c>
      <c r="C164" s="1287"/>
      <c r="D164" s="1302"/>
      <c r="E164" s="106"/>
      <c r="F164" s="29"/>
    </row>
    <row r="165" spans="1:6">
      <c r="A165" s="390"/>
      <c r="B165" s="1023" t="s">
        <v>2905</v>
      </c>
      <c r="C165" s="1287"/>
      <c r="D165" s="1302"/>
      <c r="E165" s="106"/>
      <c r="F165" s="29"/>
    </row>
    <row r="166" spans="1:6">
      <c r="A166" s="390"/>
      <c r="B166" s="1023" t="s">
        <v>2902</v>
      </c>
      <c r="C166" s="1287" t="s">
        <v>6</v>
      </c>
      <c r="D166" s="1302">
        <v>12</v>
      </c>
      <c r="E166" s="106"/>
      <c r="F166" s="29">
        <f>D166*E166</f>
        <v>0</v>
      </c>
    </row>
    <row r="167" spans="1:6">
      <c r="A167" s="390"/>
      <c r="B167" s="1023" t="s">
        <v>2903</v>
      </c>
      <c r="C167" s="1287" t="s">
        <v>6</v>
      </c>
      <c r="D167" s="1302">
        <v>14</v>
      </c>
      <c r="E167" s="106"/>
      <c r="F167" s="29">
        <f>D167*E167</f>
        <v>0</v>
      </c>
    </row>
    <row r="168" spans="1:6">
      <c r="A168" s="390"/>
      <c r="B168" s="1023" t="s">
        <v>2924</v>
      </c>
      <c r="C168" s="1287" t="s">
        <v>6</v>
      </c>
      <c r="D168" s="1302">
        <v>3</v>
      </c>
      <c r="E168" s="106"/>
      <c r="F168" s="29">
        <f>D168*E168</f>
        <v>0</v>
      </c>
    </row>
    <row r="169" spans="1:6">
      <c r="A169" s="390"/>
      <c r="B169" s="1023" t="s">
        <v>2925</v>
      </c>
      <c r="C169" s="1287" t="s">
        <v>6</v>
      </c>
      <c r="D169" s="1302">
        <v>3</v>
      </c>
      <c r="E169" s="106"/>
      <c r="F169" s="29">
        <f>D169*E169</f>
        <v>0</v>
      </c>
    </row>
    <row r="170" spans="1:6">
      <c r="A170" s="390"/>
      <c r="B170" s="1023"/>
      <c r="C170" s="1287"/>
      <c r="D170" s="1302"/>
      <c r="E170" s="106"/>
      <c r="F170" s="29"/>
    </row>
    <row r="171" spans="1:6" ht="51">
      <c r="A171" s="390">
        <f>IF((B171&lt;&gt;""),A164+1,"")</f>
        <v>3006</v>
      </c>
      <c r="B171" s="1023" t="s">
        <v>2926</v>
      </c>
      <c r="C171" s="1287" t="s">
        <v>7</v>
      </c>
      <c r="D171" s="1285">
        <v>2</v>
      </c>
      <c r="E171" s="103"/>
      <c r="F171" s="29">
        <f>D171*E171</f>
        <v>0</v>
      </c>
    </row>
    <row r="172" spans="1:6">
      <c r="A172" s="390"/>
      <c r="B172" s="1023"/>
      <c r="C172" s="1287"/>
      <c r="D172" s="1302"/>
      <c r="E172" s="106"/>
      <c r="F172" s="29"/>
    </row>
    <row r="173" spans="1:6" ht="25.5">
      <c r="A173" s="390">
        <f>IF((B173&lt;&gt;""),A171+1,"")</f>
        <v>3007</v>
      </c>
      <c r="B173" s="1297" t="s">
        <v>2927</v>
      </c>
      <c r="C173" s="1287" t="s">
        <v>1265</v>
      </c>
      <c r="D173" s="1285">
        <v>40</v>
      </c>
      <c r="E173" s="103"/>
      <c r="F173" s="29">
        <f>D173*E173</f>
        <v>0</v>
      </c>
    </row>
    <row r="174" spans="1:6">
      <c r="A174" s="390"/>
      <c r="B174" s="1023"/>
      <c r="C174" s="1287"/>
      <c r="D174" s="1302"/>
      <c r="E174" s="106"/>
      <c r="F174" s="29"/>
    </row>
    <row r="175" spans="1:6" ht="63.75">
      <c r="A175" s="390">
        <f>IF((B175&lt;&gt;""),A173+1,"")</f>
        <v>3008</v>
      </c>
      <c r="B175" s="1023" t="s">
        <v>2910</v>
      </c>
      <c r="C175" s="1287" t="s">
        <v>96</v>
      </c>
      <c r="D175" s="1304">
        <v>1</v>
      </c>
      <c r="E175" s="105"/>
      <c r="F175" s="29">
        <f>D175*E175</f>
        <v>0</v>
      </c>
    </row>
    <row r="176" spans="1:6">
      <c r="A176" s="390"/>
      <c r="B176" s="1023"/>
      <c r="C176" s="1287"/>
      <c r="D176" s="1304"/>
      <c r="E176" s="105"/>
      <c r="F176" s="29"/>
    </row>
    <row r="177" spans="1:6" ht="25.5">
      <c r="A177" s="390">
        <f>IF((B177&lt;&gt;""),A175+1,"")</f>
        <v>3009</v>
      </c>
      <c r="B177" s="1297" t="s">
        <v>2928</v>
      </c>
      <c r="C177" s="392" t="s">
        <v>96</v>
      </c>
      <c r="D177" s="1285">
        <v>1</v>
      </c>
      <c r="E177" s="103"/>
      <c r="F177" s="29">
        <f>D177*E177</f>
        <v>0</v>
      </c>
    </row>
    <row r="178" spans="1:6">
      <c r="A178" s="390"/>
      <c r="B178" s="1297"/>
      <c r="C178" s="392"/>
      <c r="D178" s="1285"/>
      <c r="E178" s="103"/>
      <c r="F178" s="29"/>
    </row>
    <row r="179" spans="1:6" ht="25.5">
      <c r="A179" s="390">
        <f>IF((B179&lt;&gt;""),A177+1,"")</f>
        <v>3010</v>
      </c>
      <c r="B179" s="1297" t="s">
        <v>2929</v>
      </c>
      <c r="C179" s="392"/>
      <c r="D179" s="1285"/>
      <c r="E179" s="103"/>
      <c r="F179" s="29"/>
    </row>
    <row r="180" spans="1:6">
      <c r="A180" s="390"/>
      <c r="B180" s="1297" t="s">
        <v>2903</v>
      </c>
      <c r="C180" s="1287" t="s">
        <v>7</v>
      </c>
      <c r="D180" s="1285">
        <v>2</v>
      </c>
      <c r="E180" s="103"/>
      <c r="F180" s="29">
        <f>D180*E180</f>
        <v>0</v>
      </c>
    </row>
    <row r="181" spans="1:6">
      <c r="A181" s="390"/>
      <c r="B181" s="1297"/>
      <c r="C181" s="392"/>
      <c r="D181" s="1285"/>
      <c r="E181" s="103"/>
      <c r="F181" s="29"/>
    </row>
    <row r="182" spans="1:6" ht="25.5">
      <c r="A182" s="390">
        <f>IF((B182&lt;&gt;""),A179+1,"")</f>
        <v>3011</v>
      </c>
      <c r="B182" s="1297" t="s">
        <v>2930</v>
      </c>
      <c r="C182" s="1296"/>
      <c r="D182" s="1285"/>
      <c r="E182" s="103"/>
      <c r="F182" s="29"/>
    </row>
    <row r="183" spans="1:6">
      <c r="A183" s="390"/>
      <c r="B183" s="1297" t="s">
        <v>2925</v>
      </c>
      <c r="C183" s="1287" t="s">
        <v>7</v>
      </c>
      <c r="D183" s="1285">
        <v>4</v>
      </c>
      <c r="E183" s="103"/>
      <c r="F183" s="29">
        <f>D183*E183</f>
        <v>0</v>
      </c>
    </row>
    <row r="184" spans="1:6">
      <c r="A184" s="390"/>
      <c r="B184" s="1297"/>
      <c r="C184" s="392"/>
      <c r="D184" s="1285"/>
      <c r="E184" s="103"/>
      <c r="F184" s="29"/>
    </row>
    <row r="185" spans="1:6" ht="25.5">
      <c r="A185" s="390">
        <f>IF((B185&lt;&gt;""),A182+1,"")</f>
        <v>3012</v>
      </c>
      <c r="B185" s="1297" t="s">
        <v>2931</v>
      </c>
      <c r="C185" s="1287" t="s">
        <v>96</v>
      </c>
      <c r="D185" s="1285">
        <v>2</v>
      </c>
      <c r="E185" s="103"/>
      <c r="F185" s="29">
        <f>D185*E185</f>
        <v>0</v>
      </c>
    </row>
    <row r="186" spans="1:6">
      <c r="A186" s="390"/>
      <c r="B186" s="1297"/>
      <c r="C186" s="392"/>
      <c r="D186" s="1285"/>
      <c r="E186" s="103"/>
      <c r="F186" s="29"/>
    </row>
    <row r="187" spans="1:6" ht="63.75">
      <c r="A187" s="390">
        <f>IF((B187&lt;&gt;""),A185+1,"")</f>
        <v>3013</v>
      </c>
      <c r="B187" s="1023" t="s">
        <v>2908</v>
      </c>
      <c r="C187" s="1287" t="s">
        <v>2219</v>
      </c>
      <c r="D187" s="1285">
        <v>6</v>
      </c>
      <c r="E187" s="103"/>
      <c r="F187" s="29">
        <f>D187*E187</f>
        <v>0</v>
      </c>
    </row>
    <row r="188" spans="1:6">
      <c r="A188" s="390"/>
      <c r="B188" s="1023"/>
      <c r="C188" s="1287"/>
      <c r="D188" s="1302"/>
      <c r="E188" s="106"/>
      <c r="F188" s="29"/>
    </row>
    <row r="189" spans="1:6" ht="25.5">
      <c r="A189" s="390">
        <f>IF((B189&lt;&gt;""),A187+1,"")</f>
        <v>3014</v>
      </c>
      <c r="B189" s="1023" t="s">
        <v>2909</v>
      </c>
      <c r="C189" s="1287" t="s">
        <v>2219</v>
      </c>
      <c r="D189" s="1285">
        <v>6</v>
      </c>
      <c r="E189" s="103"/>
      <c r="F189" s="29">
        <f>D189*E189</f>
        <v>0</v>
      </c>
    </row>
    <row r="190" spans="1:6">
      <c r="A190" s="390"/>
      <c r="B190" s="1023"/>
      <c r="C190" s="1287"/>
      <c r="D190" s="1302"/>
      <c r="E190" s="106"/>
      <c r="F190" s="29"/>
    </row>
    <row r="191" spans="1:6" ht="38.25">
      <c r="A191" s="390">
        <f>IF((B191&lt;&gt;""),A189+1,"")</f>
        <v>3015</v>
      </c>
      <c r="B191" s="1023" t="s">
        <v>2894</v>
      </c>
      <c r="C191" s="1287" t="s">
        <v>96</v>
      </c>
      <c r="D191" s="1304">
        <v>1</v>
      </c>
      <c r="E191" s="105"/>
      <c r="F191" s="29">
        <f>D191*E191</f>
        <v>0</v>
      </c>
    </row>
    <row r="192" spans="1:6">
      <c r="A192" s="390"/>
      <c r="B192" s="1023"/>
      <c r="C192" s="1287"/>
      <c r="D192" s="1304"/>
      <c r="E192" s="105"/>
      <c r="F192" s="29"/>
    </row>
    <row r="193" spans="1:6" ht="51">
      <c r="A193" s="390">
        <f>IF((B193&lt;&gt;""),A191+1,"")</f>
        <v>3016</v>
      </c>
      <c r="B193" s="1023" t="s">
        <v>2895</v>
      </c>
      <c r="C193" s="1287" t="s">
        <v>96</v>
      </c>
      <c r="D193" s="1304">
        <v>1</v>
      </c>
      <c r="E193" s="105"/>
      <c r="F193" s="29">
        <f>D193*E193</f>
        <v>0</v>
      </c>
    </row>
    <row r="194" spans="1:6">
      <c r="A194" s="390"/>
      <c r="B194" s="1023"/>
      <c r="C194" s="1287"/>
      <c r="D194" s="1304"/>
      <c r="E194" s="105"/>
      <c r="F194" s="29"/>
    </row>
    <row r="195" spans="1:6" ht="25.5">
      <c r="A195" s="390">
        <f>IF((B195&lt;&gt;""),A193+1,"")</f>
        <v>3017</v>
      </c>
      <c r="B195" s="1023" t="s">
        <v>2911</v>
      </c>
      <c r="C195" s="1287" t="s">
        <v>96</v>
      </c>
      <c r="D195" s="1304">
        <v>1</v>
      </c>
      <c r="E195" s="105"/>
      <c r="F195" s="29">
        <f>D195*E195</f>
        <v>0</v>
      </c>
    </row>
    <row r="196" spans="1:6">
      <c r="A196" s="390"/>
      <c r="B196" s="1023"/>
      <c r="C196" s="1287"/>
      <c r="D196" s="1304"/>
      <c r="E196" s="105"/>
      <c r="F196" s="29"/>
    </row>
    <row r="197" spans="1:6">
      <c r="A197" s="390">
        <f>IF((B197&lt;&gt;""),A195+1,"")</f>
        <v>3018</v>
      </c>
      <c r="B197" s="1023" t="s">
        <v>2932</v>
      </c>
      <c r="C197" s="1287" t="s">
        <v>96</v>
      </c>
      <c r="D197" s="1304">
        <v>1</v>
      </c>
      <c r="E197" s="105"/>
      <c r="F197" s="29">
        <f>D197*E197</f>
        <v>0</v>
      </c>
    </row>
    <row r="198" spans="1:6">
      <c r="A198" s="390" t="str">
        <f>IF((B198&lt;&gt;""),A147+1,"")</f>
        <v/>
      </c>
      <c r="B198" s="1023"/>
      <c r="C198" s="1287"/>
      <c r="D198" s="1302"/>
      <c r="E198" s="106"/>
      <c r="F198" s="29"/>
    </row>
    <row r="199" spans="1:6" ht="31.5" customHeight="1" thickBot="1">
      <c r="A199" s="390">
        <f>IF((B199&lt;&gt;""),A197+1,"")</f>
        <v>3019</v>
      </c>
      <c r="B199" s="1289" t="s">
        <v>2913</v>
      </c>
      <c r="C199" s="1290" t="s">
        <v>96</v>
      </c>
      <c r="D199" s="1305">
        <v>1</v>
      </c>
      <c r="E199" s="1306"/>
      <c r="F199" s="29">
        <f>D199*E199</f>
        <v>0</v>
      </c>
    </row>
    <row r="200" spans="1:6" ht="13.5" thickTop="1">
      <c r="A200" s="391"/>
      <c r="B200" s="1284"/>
      <c r="C200" s="1287"/>
      <c r="D200" s="1302"/>
      <c r="E200" s="106"/>
      <c r="F200" s="29"/>
    </row>
    <row r="201" spans="1:6">
      <c r="A201" s="391"/>
      <c r="B201" s="1284" t="s">
        <v>2933</v>
      </c>
      <c r="C201" s="1287"/>
      <c r="D201" s="1302"/>
      <c r="E201" s="106"/>
      <c r="F201" s="455">
        <f>SUM(F147:F199)</f>
        <v>0</v>
      </c>
    </row>
    <row r="202" spans="1:6">
      <c r="B202" s="1308"/>
      <c r="C202" s="1309"/>
      <c r="D202" s="1310"/>
      <c r="E202" s="103"/>
      <c r="F202" s="29"/>
    </row>
    <row r="203" spans="1:6" s="379" customFormat="1">
      <c r="A203" s="385" t="s">
        <v>1099</v>
      </c>
      <c r="B203" s="1311" t="s">
        <v>2934</v>
      </c>
      <c r="C203" s="1312"/>
      <c r="D203" s="1313"/>
      <c r="E203" s="1314"/>
      <c r="F203" s="455"/>
    </row>
    <row r="204" spans="1:6">
      <c r="B204" s="1315"/>
      <c r="C204" s="1309"/>
      <c r="D204" s="1310"/>
      <c r="E204" s="103"/>
      <c r="F204" s="29"/>
    </row>
    <row r="205" spans="1:6" ht="218.25" customHeight="1">
      <c r="A205" s="393">
        <v>4001</v>
      </c>
      <c r="B205" s="233" t="s">
        <v>2935</v>
      </c>
      <c r="C205" s="1309"/>
      <c r="D205" s="1310"/>
      <c r="E205" s="103"/>
      <c r="F205" s="29"/>
    </row>
    <row r="206" spans="1:6" ht="153.75" customHeight="1">
      <c r="B206" s="1316" t="s">
        <v>2936</v>
      </c>
      <c r="C206" s="1309"/>
      <c r="D206" s="1310"/>
      <c r="E206" s="103"/>
      <c r="F206" s="29"/>
    </row>
    <row r="207" spans="1:6" ht="114.75">
      <c r="B207" s="1316" t="s">
        <v>2937</v>
      </c>
      <c r="C207" s="1309"/>
      <c r="D207" s="1310"/>
      <c r="E207" s="103"/>
      <c r="F207" s="29"/>
    </row>
    <row r="208" spans="1:6" ht="165.75">
      <c r="B208" s="1316" t="s">
        <v>2938</v>
      </c>
      <c r="C208" s="1287" t="s">
        <v>96</v>
      </c>
      <c r="D208" s="1304">
        <v>1</v>
      </c>
      <c r="E208" s="105"/>
      <c r="F208" s="29">
        <f>D208*E208</f>
        <v>0</v>
      </c>
    </row>
    <row r="209" spans="1:6" s="181" customFormat="1" ht="30" customHeight="1">
      <c r="A209" s="394"/>
      <c r="B209" s="395" t="s">
        <v>2939</v>
      </c>
      <c r="C209" s="396"/>
      <c r="D209" s="397"/>
      <c r="E209" s="103"/>
      <c r="F209" s="29"/>
    </row>
    <row r="210" spans="1:6" ht="8.25" customHeight="1">
      <c r="B210" s="1316"/>
      <c r="C210" s="1287"/>
      <c r="D210" s="1304"/>
      <c r="E210" s="105"/>
      <c r="F210" s="29"/>
    </row>
    <row r="211" spans="1:6" ht="38.25">
      <c r="A211" s="398">
        <f>IF((B211&lt;&gt;""),A205+1,"")</f>
        <v>4002</v>
      </c>
      <c r="B211" s="1214" t="s">
        <v>2940</v>
      </c>
      <c r="C211" s="1287" t="s">
        <v>7</v>
      </c>
      <c r="D211" s="1285">
        <v>1</v>
      </c>
      <c r="E211" s="103"/>
      <c r="F211" s="29">
        <f>D211*E211</f>
        <v>0</v>
      </c>
    </row>
    <row r="212" spans="1:6" ht="7.5" customHeight="1">
      <c r="B212" s="1316"/>
      <c r="C212" s="392"/>
      <c r="D212" s="1285"/>
      <c r="E212" s="103"/>
      <c r="F212" s="29"/>
    </row>
    <row r="213" spans="1:6">
      <c r="A213" s="398">
        <f>IF((B213&lt;&gt;""),A211+1,"")</f>
        <v>4003</v>
      </c>
      <c r="B213" s="1214" t="s">
        <v>2941</v>
      </c>
      <c r="C213" s="1287" t="s">
        <v>7</v>
      </c>
      <c r="D213" s="1285">
        <v>2</v>
      </c>
      <c r="E213" s="103"/>
      <c r="F213" s="29">
        <f>D213*E213</f>
        <v>0</v>
      </c>
    </row>
    <row r="214" spans="1:6" ht="10.5" customHeight="1">
      <c r="B214" s="1316"/>
      <c r="C214" s="392"/>
      <c r="D214" s="1285"/>
      <c r="E214" s="103"/>
      <c r="F214" s="29"/>
    </row>
    <row r="215" spans="1:6" ht="25.5">
      <c r="A215" s="398">
        <f>IF((B215&lt;&gt;""),A213+1,"")</f>
        <v>4004</v>
      </c>
      <c r="B215" s="1214" t="s">
        <v>2942</v>
      </c>
      <c r="C215" s="1317"/>
      <c r="D215" s="1285"/>
      <c r="E215" s="103"/>
      <c r="F215" s="29"/>
    </row>
    <row r="216" spans="1:6" ht="63.75">
      <c r="A216" s="398"/>
      <c r="B216" s="1316" t="s">
        <v>2943</v>
      </c>
      <c r="C216" s="1317"/>
      <c r="D216" s="1285"/>
      <c r="E216" s="103"/>
      <c r="F216" s="29"/>
    </row>
    <row r="217" spans="1:6" ht="102">
      <c r="A217" s="398"/>
      <c r="B217" s="1316" t="s">
        <v>2944</v>
      </c>
      <c r="C217" s="1287" t="s">
        <v>7</v>
      </c>
      <c r="D217" s="1285">
        <v>1</v>
      </c>
      <c r="E217" s="103"/>
      <c r="F217" s="29">
        <f>D217*E217</f>
        <v>0</v>
      </c>
    </row>
    <row r="218" spans="1:6" s="181" customFormat="1" ht="26.25" customHeight="1">
      <c r="A218" s="394"/>
      <c r="B218" s="395" t="s">
        <v>2939</v>
      </c>
      <c r="C218" s="396"/>
      <c r="D218" s="397"/>
      <c r="E218" s="103"/>
      <c r="F218" s="29"/>
    </row>
    <row r="219" spans="1:6" ht="8.25" customHeight="1">
      <c r="A219" s="398"/>
      <c r="B219" s="1316"/>
      <c r="C219" s="1317"/>
      <c r="D219" s="1285"/>
      <c r="E219" s="103"/>
      <c r="F219" s="29"/>
    </row>
    <row r="220" spans="1:6">
      <c r="A220" s="398">
        <f>IF((B220&lt;&gt;""),A215+1,"")</f>
        <v>4005</v>
      </c>
      <c r="B220" s="1214" t="s">
        <v>2945</v>
      </c>
      <c r="C220" s="392"/>
      <c r="D220" s="1285"/>
      <c r="E220" s="103"/>
      <c r="F220" s="29"/>
    </row>
    <row r="221" spans="1:6" ht="140.25">
      <c r="A221" s="398"/>
      <c r="B221" s="1316" t="s">
        <v>2946</v>
      </c>
      <c r="C221" s="392"/>
      <c r="D221" s="1285"/>
      <c r="E221" s="103"/>
      <c r="F221" s="29"/>
    </row>
    <row r="222" spans="1:6" ht="76.5">
      <c r="A222" s="398"/>
      <c r="B222" s="1316" t="s">
        <v>2947</v>
      </c>
      <c r="C222" s="1287" t="s">
        <v>7</v>
      </c>
      <c r="D222" s="1285">
        <v>1</v>
      </c>
      <c r="E222" s="103"/>
      <c r="F222" s="29">
        <f>D222*E222</f>
        <v>0</v>
      </c>
    </row>
    <row r="223" spans="1:6" s="181" customFormat="1" ht="30" customHeight="1">
      <c r="A223" s="394"/>
      <c r="B223" s="395" t="s">
        <v>2939</v>
      </c>
      <c r="C223" s="396"/>
      <c r="D223" s="397"/>
      <c r="E223" s="103"/>
      <c r="F223" s="29"/>
    </row>
    <row r="224" spans="1:6" s="181" customFormat="1">
      <c r="A224" s="394"/>
      <c r="B224" s="395"/>
      <c r="C224" s="396"/>
      <c r="D224" s="397"/>
      <c r="E224" s="103"/>
      <c r="F224" s="29"/>
    </row>
    <row r="225" spans="1:6" ht="38.25">
      <c r="A225" s="398">
        <f>IF((B225&lt;&gt;""),A220+1,"")</f>
        <v>4006</v>
      </c>
      <c r="B225" s="233" t="s">
        <v>2948</v>
      </c>
      <c r="C225" s="1287" t="s">
        <v>7</v>
      </c>
      <c r="D225" s="1285">
        <v>2</v>
      </c>
      <c r="E225" s="103"/>
      <c r="F225" s="29">
        <f>D225*E225</f>
        <v>0</v>
      </c>
    </row>
    <row r="226" spans="1:6">
      <c r="A226" s="398"/>
      <c r="B226" s="1318"/>
      <c r="C226" s="392"/>
      <c r="D226" s="1285"/>
      <c r="E226" s="103"/>
      <c r="F226" s="29"/>
    </row>
    <row r="227" spans="1:6" ht="42.75" customHeight="1">
      <c r="A227" s="398">
        <f>IF((B227&lt;&gt;""),A225+1,"")</f>
        <v>4007</v>
      </c>
      <c r="B227" s="233" t="s">
        <v>2949</v>
      </c>
      <c r="C227" s="1287" t="s">
        <v>7</v>
      </c>
      <c r="D227" s="1285">
        <v>2</v>
      </c>
      <c r="E227" s="103"/>
      <c r="F227" s="29">
        <f>D227*E227</f>
        <v>0</v>
      </c>
    </row>
    <row r="228" spans="1:6">
      <c r="A228" s="398"/>
      <c r="B228" s="1318"/>
      <c r="C228" s="392"/>
      <c r="D228" s="1285"/>
      <c r="E228" s="103"/>
      <c r="F228" s="29"/>
    </row>
    <row r="229" spans="1:6" ht="25.5">
      <c r="A229" s="398">
        <f>IF((B229&lt;&gt;""),A227+1,"")</f>
        <v>4008</v>
      </c>
      <c r="B229" s="233" t="s">
        <v>2950</v>
      </c>
      <c r="C229" s="1287" t="s">
        <v>7</v>
      </c>
      <c r="D229" s="1285">
        <v>2</v>
      </c>
      <c r="E229" s="103"/>
      <c r="F229" s="29">
        <f>D229*E229</f>
        <v>0</v>
      </c>
    </row>
    <row r="230" spans="1:6">
      <c r="A230" s="398"/>
      <c r="B230" s="1318"/>
      <c r="C230" s="392"/>
      <c r="D230" s="1285"/>
      <c r="E230" s="103"/>
      <c r="F230" s="29"/>
    </row>
    <row r="231" spans="1:6">
      <c r="A231" s="398">
        <f>IF((B231&lt;&gt;""),A229+1,"")</f>
        <v>4009</v>
      </c>
      <c r="B231" s="1318" t="s">
        <v>2951</v>
      </c>
      <c r="C231" s="1287" t="s">
        <v>7</v>
      </c>
      <c r="D231" s="1285">
        <v>2</v>
      </c>
      <c r="E231" s="103"/>
      <c r="F231" s="29">
        <f>D231*E231</f>
        <v>0</v>
      </c>
    </row>
    <row r="232" spans="1:6">
      <c r="A232" s="398"/>
      <c r="B232" s="233"/>
      <c r="C232" s="392"/>
      <c r="D232" s="1285"/>
      <c r="E232" s="103"/>
      <c r="F232" s="29"/>
    </row>
    <row r="233" spans="1:6" ht="318.75">
      <c r="A233" s="398">
        <f>IF((B233&lt;&gt;""),A231+1,"")</f>
        <v>4010</v>
      </c>
      <c r="B233" s="233" t="s">
        <v>2952</v>
      </c>
      <c r="C233" s="392"/>
      <c r="D233" s="1285"/>
      <c r="E233" s="103"/>
      <c r="F233" s="29"/>
    </row>
    <row r="234" spans="1:6" ht="318.75">
      <c r="A234" s="398"/>
      <c r="B234" s="1318" t="s">
        <v>2953</v>
      </c>
      <c r="C234" s="1287" t="s">
        <v>7</v>
      </c>
      <c r="D234" s="1285">
        <v>1</v>
      </c>
      <c r="E234" s="103"/>
      <c r="F234" s="29">
        <f>D234*E234</f>
        <v>0</v>
      </c>
    </row>
    <row r="235" spans="1:6" s="181" customFormat="1" ht="30" customHeight="1">
      <c r="A235" s="394"/>
      <c r="B235" s="395" t="s">
        <v>2939</v>
      </c>
      <c r="C235" s="396"/>
      <c r="D235" s="397"/>
      <c r="E235" s="103"/>
      <c r="F235" s="29"/>
    </row>
    <row r="236" spans="1:6" s="181" customFormat="1">
      <c r="A236" s="394"/>
      <c r="B236" s="395"/>
      <c r="C236" s="396"/>
      <c r="D236" s="397"/>
      <c r="E236" s="103"/>
      <c r="F236" s="29"/>
    </row>
    <row r="237" spans="1:6" ht="63.75">
      <c r="A237" s="398"/>
      <c r="B237" s="233" t="s">
        <v>2954</v>
      </c>
      <c r="C237" s="392"/>
      <c r="D237" s="1285"/>
      <c r="E237" s="103"/>
      <c r="F237" s="29"/>
    </row>
    <row r="238" spans="1:6" ht="102">
      <c r="A238" s="398"/>
      <c r="B238" s="1318" t="s">
        <v>2955</v>
      </c>
      <c r="C238" s="1287" t="s">
        <v>7</v>
      </c>
      <c r="D238" s="1285">
        <v>1</v>
      </c>
      <c r="E238" s="103"/>
      <c r="F238" s="29">
        <f>D238*E238</f>
        <v>0</v>
      </c>
    </row>
    <row r="239" spans="1:6" s="181" customFormat="1" ht="30" customHeight="1">
      <c r="A239" s="394"/>
      <c r="B239" s="395" t="s">
        <v>2939</v>
      </c>
      <c r="C239" s="396"/>
      <c r="D239" s="397"/>
      <c r="E239" s="103"/>
      <c r="F239" s="29"/>
    </row>
    <row r="240" spans="1:6" s="181" customFormat="1">
      <c r="A240" s="394"/>
      <c r="B240" s="395"/>
      <c r="C240" s="396"/>
      <c r="D240" s="397"/>
      <c r="E240" s="103"/>
      <c r="F240" s="29"/>
    </row>
    <row r="241" spans="1:6">
      <c r="A241" s="398">
        <f>IF((B241&lt;&gt;""),A233+1,"")</f>
        <v>4011</v>
      </c>
      <c r="B241" s="233" t="s">
        <v>2956</v>
      </c>
      <c r="C241" s="392"/>
      <c r="D241" s="1285"/>
      <c r="E241" s="103"/>
      <c r="F241" s="29"/>
    </row>
    <row r="242" spans="1:6" ht="89.25">
      <c r="A242" s="398"/>
      <c r="B242" s="233" t="s">
        <v>2957</v>
      </c>
      <c r="C242" s="392"/>
      <c r="D242" s="1285"/>
      <c r="E242" s="103"/>
      <c r="F242" s="29"/>
    </row>
    <row r="243" spans="1:6">
      <c r="A243" s="398"/>
      <c r="B243" s="1318" t="s">
        <v>2958</v>
      </c>
      <c r="C243" s="392"/>
      <c r="D243" s="1285"/>
      <c r="E243" s="103"/>
      <c r="F243" s="29"/>
    </row>
    <row r="244" spans="1:6">
      <c r="A244" s="398"/>
      <c r="B244" s="1318" t="s">
        <v>2959</v>
      </c>
      <c r="C244" s="392"/>
      <c r="D244" s="1285"/>
      <c r="E244" s="103"/>
      <c r="F244" s="29"/>
    </row>
    <row r="245" spans="1:6">
      <c r="A245" s="398"/>
      <c r="B245" s="1318" t="s">
        <v>2960</v>
      </c>
      <c r="C245" s="392"/>
      <c r="D245" s="1285"/>
      <c r="E245" s="103"/>
      <c r="F245" s="29"/>
    </row>
    <row r="246" spans="1:6">
      <c r="A246" s="398"/>
      <c r="B246" s="1318" t="s">
        <v>2961</v>
      </c>
      <c r="C246" s="392"/>
      <c r="D246" s="1285"/>
      <c r="E246" s="103"/>
      <c r="F246" s="29"/>
    </row>
    <row r="247" spans="1:6">
      <c r="A247" s="398"/>
      <c r="B247" s="1318" t="s">
        <v>2962</v>
      </c>
      <c r="C247" s="392"/>
      <c r="D247" s="1285"/>
      <c r="E247" s="103"/>
      <c r="F247" s="29"/>
    </row>
    <row r="248" spans="1:6">
      <c r="A248" s="398"/>
      <c r="B248" s="1318" t="s">
        <v>2963</v>
      </c>
      <c r="C248" s="1287" t="s">
        <v>7</v>
      </c>
      <c r="D248" s="1285">
        <v>1</v>
      </c>
      <c r="E248" s="103"/>
      <c r="F248" s="29">
        <f>D248*E248</f>
        <v>0</v>
      </c>
    </row>
    <row r="249" spans="1:6">
      <c r="A249" s="398"/>
      <c r="B249" s="233"/>
      <c r="C249" s="392"/>
      <c r="D249" s="1285"/>
      <c r="E249" s="103"/>
      <c r="F249" s="29"/>
    </row>
    <row r="250" spans="1:6" ht="114.75">
      <c r="A250" s="398">
        <f>IF((B250&lt;&gt;""),A241+1,"")</f>
        <v>4012</v>
      </c>
      <c r="B250" s="233" t="s">
        <v>2964</v>
      </c>
      <c r="C250" s="392"/>
      <c r="D250" s="1285"/>
      <c r="E250" s="103"/>
      <c r="F250" s="29"/>
    </row>
    <row r="251" spans="1:6" ht="63.75">
      <c r="A251" s="398"/>
      <c r="B251" s="1319" t="s">
        <v>2965</v>
      </c>
      <c r="C251" s="392"/>
      <c r="D251" s="1285"/>
      <c r="E251" s="103"/>
      <c r="F251" s="29"/>
    </row>
    <row r="252" spans="1:6" ht="51">
      <c r="A252" s="398"/>
      <c r="B252" s="1320" t="s">
        <v>2966</v>
      </c>
      <c r="C252" s="1287" t="s">
        <v>7</v>
      </c>
      <c r="D252" s="1285">
        <v>2</v>
      </c>
      <c r="E252" s="103"/>
      <c r="F252" s="29">
        <f>D252*E252</f>
        <v>0</v>
      </c>
    </row>
    <row r="253" spans="1:6" s="181" customFormat="1" ht="30" customHeight="1">
      <c r="A253" s="394"/>
      <c r="B253" s="395" t="s">
        <v>2939</v>
      </c>
      <c r="C253" s="396"/>
      <c r="D253" s="397"/>
      <c r="E253" s="103"/>
      <c r="F253" s="29"/>
    </row>
    <row r="254" spans="1:6" s="181" customFormat="1">
      <c r="A254" s="394"/>
      <c r="B254" s="395"/>
      <c r="C254" s="396"/>
      <c r="D254" s="397"/>
      <c r="E254" s="103"/>
      <c r="F254" s="29"/>
    </row>
    <row r="255" spans="1:6" s="181" customFormat="1" ht="63.75">
      <c r="A255" s="398">
        <f>IF((B255&lt;&gt;""),A250+1,"")</f>
        <v>4013</v>
      </c>
      <c r="B255" s="233" t="s">
        <v>2967</v>
      </c>
      <c r="C255" s="1287" t="s">
        <v>96</v>
      </c>
      <c r="D255" s="1285">
        <v>1</v>
      </c>
      <c r="E255" s="103"/>
      <c r="F255" s="29">
        <f>D255*E255</f>
        <v>0</v>
      </c>
    </row>
    <row r="256" spans="1:6" s="181" customFormat="1">
      <c r="A256" s="394"/>
      <c r="B256" s="395"/>
      <c r="C256" s="396"/>
      <c r="D256" s="397"/>
      <c r="E256" s="103"/>
      <c r="F256" s="29"/>
    </row>
    <row r="257" spans="1:6" s="181" customFormat="1" ht="63.75">
      <c r="A257" s="398">
        <f>IF((B257&lt;&gt;""),A255+1,"")</f>
        <v>4014</v>
      </c>
      <c r="B257" s="233" t="s">
        <v>2968</v>
      </c>
      <c r="C257" s="1287" t="s">
        <v>96</v>
      </c>
      <c r="D257" s="1285">
        <v>1</v>
      </c>
      <c r="E257" s="103"/>
      <c r="F257" s="29">
        <f>D257*E257</f>
        <v>0</v>
      </c>
    </row>
    <row r="258" spans="1:6" s="181" customFormat="1">
      <c r="A258" s="394"/>
      <c r="B258" s="395"/>
      <c r="C258" s="396"/>
      <c r="D258" s="397"/>
      <c r="E258" s="103"/>
      <c r="F258" s="29"/>
    </row>
    <row r="259" spans="1:6" s="181" customFormat="1" ht="38.25">
      <c r="A259" s="398">
        <f>IF((B259&lt;&gt;""),A257+1,"")</f>
        <v>4015</v>
      </c>
      <c r="B259" s="233" t="s">
        <v>2969</v>
      </c>
      <c r="C259" s="396"/>
      <c r="D259" s="397"/>
      <c r="E259" s="103"/>
      <c r="F259" s="29"/>
    </row>
    <row r="260" spans="1:6" s="181" customFormat="1">
      <c r="A260" s="394"/>
      <c r="B260" s="1074" t="s">
        <v>2970</v>
      </c>
      <c r="C260" s="396"/>
      <c r="D260" s="397"/>
      <c r="E260" s="103"/>
      <c r="F260" s="29"/>
    </row>
    <row r="261" spans="1:6" s="181" customFormat="1">
      <c r="A261" s="394"/>
      <c r="B261" s="1074" t="s">
        <v>2971</v>
      </c>
      <c r="C261" s="1287" t="s">
        <v>96</v>
      </c>
      <c r="D261" s="1285">
        <v>1</v>
      </c>
      <c r="E261" s="103"/>
      <c r="F261" s="29">
        <f>D261*E261</f>
        <v>0</v>
      </c>
    </row>
    <row r="262" spans="1:6" s="181" customFormat="1">
      <c r="A262" s="394"/>
      <c r="B262" s="395"/>
      <c r="C262" s="396"/>
      <c r="D262" s="397"/>
      <c r="E262" s="103"/>
      <c r="F262" s="29"/>
    </row>
    <row r="263" spans="1:6" s="181" customFormat="1" ht="51">
      <c r="A263" s="398">
        <f>IF((B263&lt;&gt;""),A259+1,"")</f>
        <v>4016</v>
      </c>
      <c r="B263" s="233" t="s">
        <v>2972</v>
      </c>
      <c r="C263" s="396"/>
      <c r="D263" s="397"/>
      <c r="E263" s="103"/>
      <c r="F263" s="29"/>
    </row>
    <row r="264" spans="1:6" s="181" customFormat="1">
      <c r="A264" s="394"/>
      <c r="B264" s="1074" t="s">
        <v>2973</v>
      </c>
      <c r="C264" s="1287" t="s">
        <v>96</v>
      </c>
      <c r="D264" s="1285">
        <v>1</v>
      </c>
      <c r="E264" s="103"/>
      <c r="F264" s="29">
        <f>D264*E264</f>
        <v>0</v>
      </c>
    </row>
    <row r="265" spans="1:6" s="181" customFormat="1" ht="30" customHeight="1">
      <c r="A265" s="394"/>
      <c r="B265" s="395" t="s">
        <v>2939</v>
      </c>
      <c r="C265" s="396"/>
      <c r="D265" s="397"/>
      <c r="E265" s="103"/>
      <c r="F265" s="29"/>
    </row>
    <row r="266" spans="1:6" s="181" customFormat="1">
      <c r="A266" s="394"/>
      <c r="B266" s="395"/>
      <c r="C266" s="396"/>
      <c r="D266" s="397"/>
      <c r="E266" s="103"/>
      <c r="F266" s="29"/>
    </row>
    <row r="267" spans="1:6" s="181" customFormat="1" ht="51">
      <c r="A267" s="398">
        <f>IF((B267&lt;&gt;""),A263+1,"")</f>
        <v>4017</v>
      </c>
      <c r="B267" s="233" t="s">
        <v>2974</v>
      </c>
      <c r="C267" s="396"/>
      <c r="D267" s="397"/>
      <c r="E267" s="103"/>
      <c r="F267" s="29"/>
    </row>
    <row r="268" spans="1:6" s="181" customFormat="1">
      <c r="A268" s="394"/>
      <c r="B268" s="1074" t="s">
        <v>2975</v>
      </c>
      <c r="C268" s="1287" t="s">
        <v>96</v>
      </c>
      <c r="D268" s="1285">
        <v>1</v>
      </c>
      <c r="E268" s="103"/>
      <c r="F268" s="29">
        <f>D268*E268</f>
        <v>0</v>
      </c>
    </row>
    <row r="269" spans="1:6" s="181" customFormat="1" ht="30" customHeight="1">
      <c r="A269" s="394"/>
      <c r="B269" s="395" t="s">
        <v>2939</v>
      </c>
      <c r="C269" s="396"/>
      <c r="D269" s="397"/>
      <c r="E269" s="103"/>
      <c r="F269" s="29"/>
    </row>
    <row r="270" spans="1:6" s="181" customFormat="1">
      <c r="A270" s="394"/>
      <c r="B270" s="395"/>
      <c r="C270" s="396"/>
      <c r="D270" s="397"/>
      <c r="E270" s="103"/>
      <c r="F270" s="29"/>
    </row>
    <row r="271" spans="1:6" s="181" customFormat="1" ht="51">
      <c r="A271" s="398">
        <f>IF((B271&lt;&gt;""),A267+1,"")</f>
        <v>4018</v>
      </c>
      <c r="B271" s="233" t="s">
        <v>2976</v>
      </c>
      <c r="C271" s="396"/>
      <c r="D271" s="397"/>
      <c r="E271" s="103"/>
      <c r="F271" s="29"/>
    </row>
    <row r="272" spans="1:6" s="181" customFormat="1">
      <c r="A272" s="394"/>
      <c r="B272" s="1074" t="s">
        <v>2977</v>
      </c>
      <c r="C272" s="1287" t="s">
        <v>96</v>
      </c>
      <c r="D272" s="1285">
        <v>1</v>
      </c>
      <c r="E272" s="103"/>
      <c r="F272" s="29">
        <f>D272*E272</f>
        <v>0</v>
      </c>
    </row>
    <row r="273" spans="1:6" s="181" customFormat="1" ht="30" customHeight="1">
      <c r="A273" s="394"/>
      <c r="B273" s="395" t="s">
        <v>2939</v>
      </c>
      <c r="C273" s="396"/>
      <c r="D273" s="397"/>
      <c r="E273" s="103"/>
      <c r="F273" s="29"/>
    </row>
    <row r="274" spans="1:6" s="181" customFormat="1">
      <c r="A274" s="394"/>
      <c r="B274" s="395"/>
      <c r="C274" s="396"/>
      <c r="D274" s="397"/>
      <c r="E274" s="103"/>
      <c r="F274" s="29"/>
    </row>
    <row r="275" spans="1:6" s="181" customFormat="1" ht="51">
      <c r="A275" s="398">
        <f>IF((B275&lt;&gt;""),A271+1,"")</f>
        <v>4019</v>
      </c>
      <c r="B275" s="233" t="s">
        <v>2978</v>
      </c>
      <c r="C275" s="396"/>
      <c r="D275" s="397"/>
      <c r="E275" s="103"/>
      <c r="F275" s="29"/>
    </row>
    <row r="276" spans="1:6" s="181" customFormat="1">
      <c r="A276" s="394"/>
      <c r="B276" s="1074" t="s">
        <v>2979</v>
      </c>
      <c r="C276" s="1287" t="s">
        <v>96</v>
      </c>
      <c r="D276" s="1285">
        <v>1</v>
      </c>
      <c r="E276" s="103"/>
      <c r="F276" s="29">
        <f>D276*E276</f>
        <v>0</v>
      </c>
    </row>
    <row r="277" spans="1:6" s="181" customFormat="1" ht="30" customHeight="1">
      <c r="A277" s="394"/>
      <c r="B277" s="395" t="s">
        <v>2939</v>
      </c>
      <c r="C277" s="396"/>
      <c r="D277" s="397"/>
      <c r="E277" s="103"/>
      <c r="F277" s="29"/>
    </row>
    <row r="278" spans="1:6" s="181" customFormat="1">
      <c r="A278" s="394"/>
      <c r="B278" s="395"/>
      <c r="C278" s="396"/>
      <c r="D278" s="397"/>
      <c r="E278" s="103"/>
      <c r="F278" s="29"/>
    </row>
    <row r="279" spans="1:6" s="181" customFormat="1" ht="51">
      <c r="A279" s="398">
        <f>IF((B279&lt;&gt;""),A275+1,"")</f>
        <v>4020</v>
      </c>
      <c r="B279" s="233" t="s">
        <v>2980</v>
      </c>
      <c r="C279" s="396"/>
      <c r="D279" s="397"/>
      <c r="E279" s="103"/>
      <c r="F279" s="29"/>
    </row>
    <row r="280" spans="1:6" s="181" customFormat="1">
      <c r="A280" s="394"/>
      <c r="B280" s="1074" t="s">
        <v>2977</v>
      </c>
      <c r="C280" s="1287" t="s">
        <v>96</v>
      </c>
      <c r="D280" s="1285">
        <v>1</v>
      </c>
      <c r="E280" s="103"/>
      <c r="F280" s="29">
        <f>D280*E280</f>
        <v>0</v>
      </c>
    </row>
    <row r="281" spans="1:6" s="181" customFormat="1" ht="30" customHeight="1">
      <c r="A281" s="394"/>
      <c r="B281" s="395" t="s">
        <v>2939</v>
      </c>
      <c r="C281" s="396"/>
      <c r="D281" s="397"/>
      <c r="E281" s="103"/>
      <c r="F281" s="29"/>
    </row>
    <row r="282" spans="1:6" s="181" customFormat="1">
      <c r="A282" s="394"/>
      <c r="B282" s="395"/>
      <c r="C282" s="396"/>
      <c r="D282" s="397"/>
      <c r="E282" s="103"/>
      <c r="F282" s="29"/>
    </row>
    <row r="283" spans="1:6" s="181" customFormat="1" ht="51">
      <c r="A283" s="398">
        <f>IF((B283&lt;&gt;""),A279+1,"")</f>
        <v>4021</v>
      </c>
      <c r="B283" s="233" t="s">
        <v>2981</v>
      </c>
      <c r="C283" s="1287" t="s">
        <v>96</v>
      </c>
      <c r="D283" s="1285">
        <v>1</v>
      </c>
      <c r="E283" s="103"/>
      <c r="F283" s="29">
        <f>D283*E283</f>
        <v>0</v>
      </c>
    </row>
    <row r="284" spans="1:6" s="181" customFormat="1">
      <c r="A284" s="394"/>
      <c r="B284" s="1074" t="s">
        <v>2982</v>
      </c>
      <c r="C284" s="399"/>
      <c r="D284" s="246"/>
      <c r="F284" s="29"/>
    </row>
    <row r="285" spans="1:6" s="181" customFormat="1">
      <c r="A285" s="394"/>
      <c r="B285" s="395"/>
      <c r="C285" s="396"/>
      <c r="D285" s="397"/>
      <c r="E285" s="103"/>
      <c r="F285" s="29"/>
    </row>
    <row r="286" spans="1:6" s="181" customFormat="1" ht="38.25">
      <c r="A286" s="398">
        <f>IF((B286&lt;&gt;""),A283+1,"")</f>
        <v>4022</v>
      </c>
      <c r="B286" s="233" t="s">
        <v>2983</v>
      </c>
      <c r="C286" s="1287" t="s">
        <v>96</v>
      </c>
      <c r="D286" s="1285">
        <v>1</v>
      </c>
      <c r="E286" s="103"/>
      <c r="F286" s="29">
        <f>D286*E286</f>
        <v>0</v>
      </c>
    </row>
    <row r="287" spans="1:6" s="181" customFormat="1" ht="30" customHeight="1">
      <c r="A287" s="394"/>
      <c r="B287" s="395" t="s">
        <v>2939</v>
      </c>
      <c r="C287" s="396"/>
      <c r="D287" s="397"/>
      <c r="E287" s="103"/>
      <c r="F287" s="29"/>
    </row>
    <row r="288" spans="1:6" s="181" customFormat="1">
      <c r="A288" s="394"/>
      <c r="B288" s="233"/>
      <c r="C288" s="396"/>
      <c r="D288" s="397"/>
      <c r="E288" s="103"/>
      <c r="F288" s="29"/>
    </row>
    <row r="289" spans="1:6" s="181" customFormat="1" ht="38.25">
      <c r="A289" s="398">
        <f>IF((B289&lt;&gt;""),A286+1,"")</f>
        <v>4023</v>
      </c>
      <c r="B289" s="233" t="s">
        <v>2984</v>
      </c>
      <c r="C289" s="1287" t="s">
        <v>96</v>
      </c>
      <c r="D289" s="1285">
        <v>1</v>
      </c>
      <c r="E289" s="103"/>
      <c r="F289" s="29">
        <f>D289*E289</f>
        <v>0</v>
      </c>
    </row>
    <row r="290" spans="1:6" s="181" customFormat="1" ht="30" customHeight="1">
      <c r="A290" s="394"/>
      <c r="B290" s="395" t="s">
        <v>2939</v>
      </c>
      <c r="C290" s="396"/>
      <c r="D290" s="397"/>
      <c r="E290" s="103"/>
      <c r="F290" s="29"/>
    </row>
    <row r="291" spans="1:6" s="181" customFormat="1">
      <c r="A291" s="394"/>
      <c r="B291" s="395"/>
      <c r="C291" s="396"/>
      <c r="D291" s="397"/>
      <c r="E291" s="103"/>
      <c r="F291" s="29"/>
    </row>
    <row r="292" spans="1:6" s="181" customFormat="1" ht="25.5">
      <c r="A292" s="398">
        <f>IF((B292&lt;&gt;""),A289+1,"")</f>
        <v>4024</v>
      </c>
      <c r="B292" s="233" t="s">
        <v>2985</v>
      </c>
      <c r="C292" s="1287" t="s">
        <v>96</v>
      </c>
      <c r="D292" s="1285">
        <v>1</v>
      </c>
      <c r="E292" s="103"/>
      <c r="F292" s="29">
        <f>D292*E292</f>
        <v>0</v>
      </c>
    </row>
    <row r="293" spans="1:6" s="181" customFormat="1">
      <c r="A293" s="394"/>
      <c r="B293" s="395"/>
      <c r="C293" s="396"/>
      <c r="D293" s="397"/>
      <c r="E293" s="103"/>
      <c r="F293" s="29"/>
    </row>
    <row r="294" spans="1:6" ht="129.75" customHeight="1">
      <c r="A294" s="398">
        <f>IF((B294&lt;&gt;""),A292+1,"")</f>
        <v>4025</v>
      </c>
      <c r="B294" s="233" t="s">
        <v>2986</v>
      </c>
      <c r="C294" s="392"/>
      <c r="D294" s="1285"/>
      <c r="E294" s="103"/>
      <c r="F294" s="29"/>
    </row>
    <row r="295" spans="1:6" ht="178.5">
      <c r="A295" s="398"/>
      <c r="B295" s="1320" t="s">
        <v>2987</v>
      </c>
      <c r="C295" s="392"/>
      <c r="D295" s="1285"/>
      <c r="E295" s="103"/>
      <c r="F295" s="29"/>
    </row>
    <row r="296" spans="1:6" ht="63.75">
      <c r="A296" s="398"/>
      <c r="B296" s="1320" t="s">
        <v>2988</v>
      </c>
      <c r="C296" s="1287" t="s">
        <v>96</v>
      </c>
      <c r="D296" s="1285">
        <v>3</v>
      </c>
      <c r="E296" s="103"/>
      <c r="F296" s="29">
        <f>D296*E296</f>
        <v>0</v>
      </c>
    </row>
    <row r="297" spans="1:6" s="181" customFormat="1" ht="30" customHeight="1">
      <c r="A297" s="394"/>
      <c r="B297" s="395" t="s">
        <v>2939</v>
      </c>
      <c r="C297" s="396"/>
      <c r="D297" s="397"/>
      <c r="E297" s="103"/>
      <c r="F297" s="29"/>
    </row>
    <row r="298" spans="1:6">
      <c r="A298" s="398"/>
      <c r="B298" s="233"/>
      <c r="C298" s="392"/>
      <c r="D298" s="1285"/>
      <c r="E298" s="103"/>
      <c r="F298" s="29"/>
    </row>
    <row r="299" spans="1:6" ht="94.5" customHeight="1">
      <c r="A299" s="398">
        <f>IF((B299&lt;&gt;""),A294+1,"")</f>
        <v>4026</v>
      </c>
      <c r="B299" s="233" t="s">
        <v>2989</v>
      </c>
      <c r="C299" s="392"/>
      <c r="D299" s="1285"/>
      <c r="E299" s="103"/>
      <c r="F299" s="29"/>
    </row>
    <row r="300" spans="1:6" ht="89.25">
      <c r="A300" s="398"/>
      <c r="B300" s="1320" t="s">
        <v>2990</v>
      </c>
      <c r="C300" s="1287" t="s">
        <v>96</v>
      </c>
      <c r="D300" s="1285">
        <v>3</v>
      </c>
      <c r="E300" s="103"/>
      <c r="F300" s="29">
        <f>D300*E300</f>
        <v>0</v>
      </c>
    </row>
    <row r="301" spans="1:6">
      <c r="A301" s="398"/>
      <c r="B301" s="233"/>
      <c r="C301" s="392"/>
      <c r="D301" s="1285"/>
      <c r="E301" s="103"/>
      <c r="F301" s="29"/>
    </row>
    <row r="302" spans="1:6">
      <c r="A302" s="398">
        <f>IF((B302&lt;&gt;""),A299+1,"")</f>
        <v>4027</v>
      </c>
      <c r="B302" s="1321" t="s">
        <v>2991</v>
      </c>
      <c r="C302" s="392"/>
      <c r="D302" s="1285"/>
      <c r="E302" s="103"/>
      <c r="F302" s="29"/>
    </row>
    <row r="303" spans="1:6">
      <c r="A303" s="398"/>
      <c r="B303" s="1322" t="s">
        <v>2992</v>
      </c>
      <c r="C303" s="1287" t="s">
        <v>7</v>
      </c>
      <c r="D303" s="1285">
        <v>30</v>
      </c>
      <c r="E303" s="103"/>
      <c r="F303" s="29">
        <f>D303*E303</f>
        <v>0</v>
      </c>
    </row>
    <row r="304" spans="1:6">
      <c r="A304" s="398"/>
      <c r="B304" s="1320"/>
      <c r="C304" s="392"/>
      <c r="D304" s="1285"/>
      <c r="E304" s="103"/>
      <c r="F304" s="29"/>
    </row>
    <row r="305" spans="1:6">
      <c r="A305" s="398">
        <f>IF((B305&lt;&gt;""),A302+1,"")</f>
        <v>4028</v>
      </c>
      <c r="B305" s="1320" t="s">
        <v>2993</v>
      </c>
      <c r="C305" s="392"/>
      <c r="D305" s="1285"/>
      <c r="E305" s="103"/>
      <c r="F305" s="29"/>
    </row>
    <row r="306" spans="1:6" ht="25.5">
      <c r="A306" s="398"/>
      <c r="B306" s="1320" t="s">
        <v>2994</v>
      </c>
      <c r="C306" s="1287" t="s">
        <v>7</v>
      </c>
      <c r="D306" s="1285">
        <v>4</v>
      </c>
      <c r="E306" s="103"/>
      <c r="F306" s="29">
        <f>D306*E306</f>
        <v>0</v>
      </c>
    </row>
    <row r="307" spans="1:6">
      <c r="A307" s="398"/>
      <c r="B307" s="233"/>
      <c r="C307" s="392"/>
      <c r="D307" s="1285"/>
      <c r="E307" s="103"/>
      <c r="F307" s="29"/>
    </row>
    <row r="308" spans="1:6">
      <c r="A308" s="398">
        <f>IF((B308&lt;&gt;""),A305+1,"")</f>
        <v>4029</v>
      </c>
      <c r="B308" s="1319" t="s">
        <v>2995</v>
      </c>
      <c r="C308" s="392"/>
      <c r="D308" s="1285"/>
      <c r="E308" s="103"/>
      <c r="F308" s="29"/>
    </row>
    <row r="309" spans="1:6" ht="280.5">
      <c r="A309" s="398"/>
      <c r="B309" s="1319" t="s">
        <v>2996</v>
      </c>
      <c r="C309" s="1287" t="s">
        <v>7</v>
      </c>
      <c r="D309" s="1285">
        <v>1</v>
      </c>
      <c r="E309" s="103"/>
      <c r="F309" s="29">
        <f>D309*E309</f>
        <v>0</v>
      </c>
    </row>
    <row r="310" spans="1:6" s="181" customFormat="1" ht="30" customHeight="1">
      <c r="A310" s="394"/>
      <c r="B310" s="395" t="s">
        <v>2939</v>
      </c>
      <c r="C310" s="396"/>
      <c r="D310" s="397"/>
      <c r="E310" s="103"/>
      <c r="F310" s="29"/>
    </row>
    <row r="311" spans="1:6" s="181" customFormat="1">
      <c r="A311" s="394"/>
      <c r="B311" s="395"/>
      <c r="C311" s="396"/>
      <c r="D311" s="397"/>
      <c r="E311" s="103"/>
      <c r="F311" s="29"/>
    </row>
    <row r="312" spans="1:6" ht="38.25">
      <c r="A312" s="398">
        <f>IF((B312&lt;&gt;""),A308+1,"")</f>
        <v>4030</v>
      </c>
      <c r="B312" s="1319" t="s">
        <v>2997</v>
      </c>
      <c r="C312" s="1287" t="s">
        <v>7</v>
      </c>
      <c r="D312" s="1285">
        <v>2</v>
      </c>
      <c r="E312" s="103"/>
      <c r="F312" s="29">
        <f>D312*E312</f>
        <v>0</v>
      </c>
    </row>
    <row r="313" spans="1:6">
      <c r="A313" s="398"/>
      <c r="B313" s="233"/>
      <c r="C313" s="392"/>
      <c r="D313" s="1285"/>
      <c r="E313" s="103"/>
      <c r="F313" s="29"/>
    </row>
    <row r="314" spans="1:6" ht="17.25" customHeight="1">
      <c r="A314" s="398">
        <f>IF((B314&lt;&gt;""),A312+1,"")</f>
        <v>4031</v>
      </c>
      <c r="B314" s="1318" t="s">
        <v>2998</v>
      </c>
      <c r="C314" s="1287" t="s">
        <v>7</v>
      </c>
      <c r="D314" s="1285">
        <v>2</v>
      </c>
      <c r="E314" s="103"/>
      <c r="F314" s="29">
        <f>D314*E314</f>
        <v>0</v>
      </c>
    </row>
    <row r="315" spans="1:6">
      <c r="A315" s="398"/>
      <c r="B315" s="1320"/>
      <c r="C315" s="392"/>
      <c r="D315" s="1285"/>
      <c r="E315" s="103"/>
      <c r="F315" s="29"/>
    </row>
    <row r="316" spans="1:6">
      <c r="A316" s="398">
        <f>IF((B316&lt;&gt;""),A314+1,"")</f>
        <v>4032</v>
      </c>
      <c r="B316" s="1319" t="s">
        <v>2999</v>
      </c>
      <c r="C316" s="1287" t="s">
        <v>7</v>
      </c>
      <c r="D316" s="1285">
        <v>2</v>
      </c>
      <c r="E316" s="103"/>
      <c r="F316" s="29">
        <f>D316*E316</f>
        <v>0</v>
      </c>
    </row>
    <row r="317" spans="1:6">
      <c r="A317" s="398"/>
      <c r="B317" s="1320"/>
      <c r="C317" s="392"/>
      <c r="D317" s="1285"/>
      <c r="E317" s="103"/>
      <c r="F317" s="29"/>
    </row>
    <row r="318" spans="1:6" ht="178.5">
      <c r="A318" s="398">
        <f>IF((B318&lt;&gt;""),A316+1,"")</f>
        <v>4033</v>
      </c>
      <c r="B318" s="233" t="s">
        <v>3000</v>
      </c>
      <c r="C318" s="1287" t="s">
        <v>7</v>
      </c>
      <c r="D318" s="1285">
        <v>1</v>
      </c>
      <c r="E318" s="103"/>
      <c r="F318" s="29">
        <f>D318*E318</f>
        <v>0</v>
      </c>
    </row>
    <row r="319" spans="1:6" s="181" customFormat="1" ht="30" customHeight="1">
      <c r="A319" s="394"/>
      <c r="B319" s="395" t="s">
        <v>2939</v>
      </c>
      <c r="C319" s="396"/>
      <c r="D319" s="397"/>
      <c r="E319" s="103"/>
      <c r="F319" s="29"/>
    </row>
    <row r="320" spans="1:6">
      <c r="A320" s="398"/>
      <c r="B320" s="1318"/>
      <c r="C320" s="1287"/>
      <c r="D320" s="1285"/>
      <c r="E320" s="103"/>
      <c r="F320" s="29"/>
    </row>
    <row r="321" spans="1:6" ht="25.5">
      <c r="A321" s="398">
        <f>IF((B321&lt;&gt;""),A318+1,"")</f>
        <v>4034</v>
      </c>
      <c r="B321" s="233" t="s">
        <v>3001</v>
      </c>
      <c r="C321" s="1287"/>
      <c r="D321" s="1285"/>
      <c r="E321" s="103"/>
      <c r="F321" s="29"/>
    </row>
    <row r="322" spans="1:6" ht="165.75">
      <c r="A322" s="398"/>
      <c r="B322" s="1318" t="s">
        <v>3002</v>
      </c>
      <c r="C322" s="1287"/>
      <c r="D322" s="1285"/>
      <c r="E322" s="103"/>
      <c r="F322" s="29"/>
    </row>
    <row r="323" spans="1:6" ht="63.75">
      <c r="A323" s="398"/>
      <c r="B323" s="1318" t="s">
        <v>3003</v>
      </c>
      <c r="C323" s="1287" t="s">
        <v>7</v>
      </c>
      <c r="D323" s="1285">
        <v>1</v>
      </c>
      <c r="E323" s="103"/>
      <c r="F323" s="29">
        <f>D323*E323</f>
        <v>0</v>
      </c>
    </row>
    <row r="324" spans="1:6">
      <c r="A324" s="398"/>
      <c r="B324" s="1318"/>
      <c r="C324" s="1287"/>
      <c r="D324" s="1285"/>
      <c r="E324" s="103"/>
      <c r="F324" s="29"/>
    </row>
    <row r="325" spans="1:6" ht="25.5">
      <c r="A325" s="398">
        <f>IF((B325&lt;&gt;""),A321+1,"")</f>
        <v>4035</v>
      </c>
      <c r="B325" s="233" t="s">
        <v>3004</v>
      </c>
      <c r="C325" s="1287"/>
      <c r="D325" s="1285"/>
      <c r="E325" s="103"/>
      <c r="F325" s="29"/>
    </row>
    <row r="326" spans="1:6" ht="63.75">
      <c r="A326" s="398"/>
      <c r="B326" s="1318" t="s">
        <v>2943</v>
      </c>
      <c r="C326" s="1287"/>
      <c r="D326" s="1285"/>
      <c r="E326" s="103"/>
      <c r="F326" s="29"/>
    </row>
    <row r="327" spans="1:6" ht="102">
      <c r="A327" s="398"/>
      <c r="B327" s="1318" t="s">
        <v>3005</v>
      </c>
      <c r="C327" s="1287" t="s">
        <v>7</v>
      </c>
      <c r="D327" s="1285">
        <v>1</v>
      </c>
      <c r="E327" s="103"/>
      <c r="F327" s="29">
        <f>D327*E327</f>
        <v>0</v>
      </c>
    </row>
    <row r="328" spans="1:6" s="181" customFormat="1" ht="30" customHeight="1">
      <c r="A328" s="394"/>
      <c r="B328" s="395" t="s">
        <v>2939</v>
      </c>
      <c r="C328" s="396"/>
      <c r="D328" s="397"/>
      <c r="E328" s="103"/>
      <c r="F328" s="29"/>
    </row>
    <row r="329" spans="1:6">
      <c r="A329" s="398"/>
      <c r="B329" s="1318"/>
      <c r="C329" s="1287"/>
      <c r="D329" s="1285"/>
      <c r="E329" s="103"/>
      <c r="F329" s="29"/>
    </row>
    <row r="330" spans="1:6" ht="27.75" customHeight="1">
      <c r="A330" s="398">
        <f>IF((B330&lt;&gt;""),A325+1,"")</f>
        <v>4036</v>
      </c>
      <c r="B330" s="233" t="s">
        <v>3006</v>
      </c>
      <c r="C330" s="1287"/>
      <c r="D330" s="1285"/>
      <c r="E330" s="103"/>
      <c r="F330" s="29"/>
    </row>
    <row r="331" spans="1:6" ht="26.25" customHeight="1">
      <c r="A331" s="398"/>
      <c r="B331" s="1318" t="s">
        <v>3007</v>
      </c>
      <c r="C331" s="1287"/>
      <c r="D331" s="1285"/>
      <c r="E331" s="103"/>
      <c r="F331" s="29"/>
    </row>
    <row r="332" spans="1:6" ht="102">
      <c r="A332" s="398"/>
      <c r="B332" s="1318" t="s">
        <v>3008</v>
      </c>
      <c r="C332" s="1287" t="s">
        <v>7</v>
      </c>
      <c r="D332" s="1285">
        <v>1</v>
      </c>
      <c r="E332" s="103"/>
      <c r="F332" s="29">
        <f>D332*E332</f>
        <v>0</v>
      </c>
    </row>
    <row r="333" spans="1:6" s="181" customFormat="1" ht="30" customHeight="1">
      <c r="A333" s="394"/>
      <c r="B333" s="395" t="s">
        <v>2939</v>
      </c>
      <c r="C333" s="396"/>
      <c r="D333" s="397"/>
      <c r="E333" s="103"/>
      <c r="F333" s="29"/>
    </row>
    <row r="334" spans="1:6">
      <c r="A334" s="398"/>
      <c r="B334" s="1318"/>
      <c r="C334" s="1287"/>
      <c r="D334" s="1285"/>
      <c r="E334" s="103"/>
      <c r="F334" s="29"/>
    </row>
    <row r="335" spans="1:6">
      <c r="A335" s="398">
        <f>IF((B335&lt;&gt;""),A330+1,"")</f>
        <v>4037</v>
      </c>
      <c r="B335" s="233" t="s">
        <v>3009</v>
      </c>
      <c r="C335" s="1287" t="s">
        <v>7</v>
      </c>
      <c r="D335" s="1285">
        <v>3</v>
      </c>
      <c r="E335" s="103"/>
      <c r="F335" s="29">
        <f>D335*E335</f>
        <v>0</v>
      </c>
    </row>
    <row r="336" spans="1:6">
      <c r="A336" s="398"/>
      <c r="B336" s="1318"/>
      <c r="C336" s="1287"/>
      <c r="D336" s="1285"/>
      <c r="E336" s="103"/>
      <c r="F336" s="29"/>
    </row>
    <row r="337" spans="1:6" ht="38.25">
      <c r="A337" s="398">
        <f>IF((B337&lt;&gt;""),A335+1,"")</f>
        <v>4038</v>
      </c>
      <c r="B337" s="233" t="s">
        <v>3010</v>
      </c>
      <c r="C337" s="1287"/>
      <c r="D337" s="1285"/>
      <c r="E337" s="103"/>
      <c r="F337" s="29"/>
    </row>
    <row r="338" spans="1:6" ht="25.5">
      <c r="A338" s="398"/>
      <c r="B338" s="1318" t="s">
        <v>3011</v>
      </c>
      <c r="C338" s="1287" t="s">
        <v>7</v>
      </c>
      <c r="D338" s="1285">
        <v>1</v>
      </c>
      <c r="E338" s="103"/>
      <c r="F338" s="29">
        <f>D338*E338</f>
        <v>0</v>
      </c>
    </row>
    <row r="339" spans="1:6">
      <c r="A339" s="398"/>
      <c r="B339" s="1318"/>
      <c r="C339" s="1287"/>
      <c r="D339" s="1285"/>
      <c r="E339" s="103"/>
      <c r="F339" s="29"/>
    </row>
    <row r="340" spans="1:6" ht="38.25">
      <c r="A340" s="398">
        <f>IF((B340&lt;&gt;""),A337+1,"")</f>
        <v>4039</v>
      </c>
      <c r="B340" s="1318" t="s">
        <v>3012</v>
      </c>
      <c r="C340" s="1287" t="s">
        <v>7</v>
      </c>
      <c r="D340" s="1285">
        <v>4</v>
      </c>
      <c r="E340" s="103"/>
      <c r="F340" s="29">
        <f>D340*E340</f>
        <v>0</v>
      </c>
    </row>
    <row r="341" spans="1:6">
      <c r="A341" s="398"/>
      <c r="B341" s="1318"/>
      <c r="C341" s="1287"/>
      <c r="D341" s="1285"/>
      <c r="E341" s="103"/>
      <c r="F341" s="29"/>
    </row>
    <row r="342" spans="1:6">
      <c r="A342" s="398">
        <f>IF((B342&lt;&gt;""),A340+1,"")</f>
        <v>4040</v>
      </c>
      <c r="B342" s="233" t="s">
        <v>3013</v>
      </c>
      <c r="C342" s="1287"/>
      <c r="D342" s="1285"/>
      <c r="E342" s="103"/>
      <c r="F342" s="29"/>
    </row>
    <row r="343" spans="1:6" ht="51">
      <c r="A343" s="398"/>
      <c r="B343" s="1318" t="s">
        <v>3014</v>
      </c>
      <c r="C343" s="1287" t="s">
        <v>7</v>
      </c>
      <c r="D343" s="1285">
        <v>1</v>
      </c>
      <c r="E343" s="103"/>
      <c r="F343" s="29">
        <f>D343*E343</f>
        <v>0</v>
      </c>
    </row>
    <row r="344" spans="1:6" s="181" customFormat="1" ht="30" customHeight="1">
      <c r="A344" s="394"/>
      <c r="B344" s="395" t="s">
        <v>2939</v>
      </c>
      <c r="C344" s="396"/>
      <c r="D344" s="397"/>
      <c r="E344" s="103"/>
      <c r="F344" s="29"/>
    </row>
    <row r="345" spans="1:6">
      <c r="A345" s="398">
        <f>IF((B345&lt;&gt;""),A342+1,"")</f>
        <v>4041</v>
      </c>
      <c r="B345" s="233" t="s">
        <v>3015</v>
      </c>
      <c r="C345" s="1287"/>
      <c r="D345" s="1285"/>
      <c r="E345" s="103"/>
      <c r="F345" s="29"/>
    </row>
    <row r="346" spans="1:6" ht="25.5">
      <c r="A346" s="398"/>
      <c r="B346" s="233" t="s">
        <v>3016</v>
      </c>
      <c r="C346" s="1287" t="s">
        <v>7</v>
      </c>
      <c r="D346" s="1285">
        <v>1</v>
      </c>
      <c r="E346" s="103"/>
      <c r="F346" s="29">
        <f>D346*E346</f>
        <v>0</v>
      </c>
    </row>
    <row r="347" spans="1:6" s="181" customFormat="1" ht="30" customHeight="1">
      <c r="A347" s="394"/>
      <c r="B347" s="395" t="s">
        <v>2939</v>
      </c>
      <c r="C347" s="396"/>
      <c r="D347" s="397"/>
      <c r="E347" s="103"/>
      <c r="F347" s="29"/>
    </row>
    <row r="348" spans="1:6" s="181" customFormat="1">
      <c r="A348" s="394"/>
      <c r="B348" s="395"/>
      <c r="C348" s="396"/>
      <c r="D348" s="397"/>
      <c r="E348" s="103"/>
      <c r="F348" s="29"/>
    </row>
    <row r="349" spans="1:6">
      <c r="A349" s="398">
        <f>IF((B349&lt;&gt;""),A345+1,"")</f>
        <v>4042</v>
      </c>
      <c r="B349" s="233" t="s">
        <v>3017</v>
      </c>
      <c r="C349" s="1287" t="s">
        <v>7</v>
      </c>
      <c r="D349" s="1285">
        <v>1</v>
      </c>
      <c r="E349" s="103"/>
      <c r="F349" s="29">
        <f>D349*E349</f>
        <v>0</v>
      </c>
    </row>
    <row r="350" spans="1:6">
      <c r="A350" s="398"/>
      <c r="B350" s="1318"/>
      <c r="C350" s="1287"/>
      <c r="D350" s="1285"/>
      <c r="E350" s="103"/>
      <c r="F350" s="29"/>
    </row>
    <row r="351" spans="1:6">
      <c r="A351" s="398">
        <f>IF((B351&lt;&gt;""),A349+1,"")</f>
        <v>4043</v>
      </c>
      <c r="B351" s="233" t="s">
        <v>3018</v>
      </c>
      <c r="C351" s="1287" t="s">
        <v>7</v>
      </c>
      <c r="D351" s="1285">
        <v>1</v>
      </c>
      <c r="E351" s="103"/>
      <c r="F351" s="29">
        <f>D351*E351</f>
        <v>0</v>
      </c>
    </row>
    <row r="352" spans="1:6">
      <c r="A352" s="398"/>
      <c r="B352" s="233"/>
      <c r="C352" s="1287"/>
      <c r="D352" s="1285"/>
      <c r="E352" s="103"/>
      <c r="F352" s="29"/>
    </row>
    <row r="353" spans="1:6" ht="51">
      <c r="A353" s="398">
        <f>IF((B353&lt;&gt;""),A351+1,"")</f>
        <v>4044</v>
      </c>
      <c r="B353" s="233" t="s">
        <v>3019</v>
      </c>
      <c r="C353" s="1287"/>
      <c r="D353" s="1285"/>
      <c r="E353" s="103"/>
      <c r="F353" s="29"/>
    </row>
    <row r="354" spans="1:6">
      <c r="A354" s="398"/>
      <c r="B354" s="1074" t="s">
        <v>3020</v>
      </c>
      <c r="C354" s="1287"/>
      <c r="D354" s="1285"/>
      <c r="E354" s="103"/>
      <c r="F354" s="29"/>
    </row>
    <row r="355" spans="1:6">
      <c r="A355" s="398"/>
      <c r="B355" s="1074" t="s">
        <v>3021</v>
      </c>
      <c r="C355" s="1287"/>
      <c r="D355" s="1285"/>
      <c r="E355" s="103"/>
      <c r="F355" s="29"/>
    </row>
    <row r="356" spans="1:6">
      <c r="A356" s="398"/>
      <c r="B356" s="1074" t="s">
        <v>3022</v>
      </c>
      <c r="C356" s="1287"/>
      <c r="D356" s="1285"/>
      <c r="E356" s="103"/>
      <c r="F356" s="29"/>
    </row>
    <row r="357" spans="1:6">
      <c r="A357" s="398"/>
      <c r="B357" s="1074" t="s">
        <v>3023</v>
      </c>
      <c r="C357" s="1287"/>
      <c r="D357" s="1285"/>
      <c r="E357" s="103"/>
      <c r="F357" s="29"/>
    </row>
    <row r="358" spans="1:6">
      <c r="A358" s="398"/>
      <c r="B358" s="1074" t="s">
        <v>3024</v>
      </c>
      <c r="C358" s="1287"/>
      <c r="D358" s="1285"/>
      <c r="E358" s="103"/>
      <c r="F358" s="29"/>
    </row>
    <row r="359" spans="1:6">
      <c r="A359" s="398"/>
      <c r="B359" s="1074" t="s">
        <v>3025</v>
      </c>
      <c r="C359" s="1287"/>
      <c r="D359" s="1285"/>
      <c r="E359" s="103"/>
      <c r="F359" s="29"/>
    </row>
    <row r="360" spans="1:6">
      <c r="A360" s="398"/>
      <c r="B360" s="1074" t="s">
        <v>3026</v>
      </c>
      <c r="C360" s="1287"/>
      <c r="D360" s="1285"/>
      <c r="E360" s="103"/>
      <c r="F360" s="29"/>
    </row>
    <row r="361" spans="1:6">
      <c r="A361" s="398"/>
      <c r="B361" s="1074" t="s">
        <v>3027</v>
      </c>
      <c r="C361" s="1287"/>
      <c r="D361" s="1285"/>
      <c r="E361" s="103"/>
      <c r="F361" s="29"/>
    </row>
    <row r="362" spans="1:6">
      <c r="A362" s="398"/>
      <c r="B362" s="343" t="s">
        <v>3028</v>
      </c>
      <c r="C362" s="1287" t="s">
        <v>96</v>
      </c>
      <c r="D362" s="1285">
        <v>1</v>
      </c>
      <c r="E362" s="103"/>
      <c r="F362" s="29">
        <f>D362*E362</f>
        <v>0</v>
      </c>
    </row>
    <row r="363" spans="1:6" s="181" customFormat="1" ht="30" customHeight="1">
      <c r="A363" s="394"/>
      <c r="B363" s="395" t="s">
        <v>2939</v>
      </c>
      <c r="C363" s="396"/>
      <c r="D363" s="397"/>
      <c r="E363" s="103"/>
      <c r="F363" s="29"/>
    </row>
    <row r="364" spans="1:6">
      <c r="A364" s="398"/>
      <c r="B364" s="1318"/>
      <c r="C364" s="1287"/>
      <c r="D364" s="1285"/>
      <c r="E364" s="103"/>
      <c r="F364" s="29"/>
    </row>
    <row r="365" spans="1:6" ht="229.5">
      <c r="A365" s="398">
        <f>IF((B365&lt;&gt;""),A353+1,"")</f>
        <v>4045</v>
      </c>
      <c r="B365" s="1323" t="s">
        <v>3029</v>
      </c>
      <c r="C365" s="1287"/>
      <c r="D365" s="1285"/>
      <c r="E365" s="103"/>
      <c r="F365" s="29"/>
    </row>
    <row r="366" spans="1:6">
      <c r="A366" s="398"/>
      <c r="B366" s="1324" t="s">
        <v>3030</v>
      </c>
      <c r="C366" s="1325"/>
      <c r="D366" s="1326"/>
      <c r="E366" s="103"/>
      <c r="F366" s="29"/>
    </row>
    <row r="367" spans="1:6">
      <c r="A367" s="398"/>
      <c r="B367" s="1324" t="s">
        <v>3031</v>
      </c>
      <c r="C367" s="1287" t="s">
        <v>7</v>
      </c>
      <c r="D367" s="1327">
        <v>1</v>
      </c>
      <c r="E367" s="103"/>
      <c r="F367" s="29">
        <f t="shared" ref="F367:F375" si="3">D367*E367</f>
        <v>0</v>
      </c>
    </row>
    <row r="368" spans="1:6">
      <c r="A368" s="398"/>
      <c r="B368" s="1324" t="s">
        <v>3032</v>
      </c>
      <c r="C368" s="1287" t="s">
        <v>7</v>
      </c>
      <c r="D368" s="1327">
        <v>2</v>
      </c>
      <c r="E368" s="103"/>
      <c r="F368" s="29">
        <f t="shared" si="3"/>
        <v>0</v>
      </c>
    </row>
    <row r="369" spans="1:6">
      <c r="A369" s="398"/>
      <c r="B369" s="1324" t="s">
        <v>3033</v>
      </c>
      <c r="C369" s="1287" t="s">
        <v>7</v>
      </c>
      <c r="D369" s="1327">
        <v>1</v>
      </c>
      <c r="E369" s="103"/>
      <c r="F369" s="29">
        <f t="shared" si="3"/>
        <v>0</v>
      </c>
    </row>
    <row r="370" spans="1:6">
      <c r="A370" s="398"/>
      <c r="B370" s="1324" t="s">
        <v>3034</v>
      </c>
      <c r="C370" s="1287" t="s">
        <v>7</v>
      </c>
      <c r="D370" s="1327">
        <v>8</v>
      </c>
      <c r="E370" s="103"/>
      <c r="F370" s="29">
        <f t="shared" si="3"/>
        <v>0</v>
      </c>
    </row>
    <row r="371" spans="1:6">
      <c r="A371" s="398"/>
      <c r="B371" s="1324" t="s">
        <v>3035</v>
      </c>
      <c r="C371" s="1287" t="s">
        <v>7</v>
      </c>
      <c r="D371" s="1327">
        <v>1</v>
      </c>
      <c r="E371" s="103"/>
      <c r="F371" s="29">
        <f t="shared" si="3"/>
        <v>0</v>
      </c>
    </row>
    <row r="372" spans="1:6">
      <c r="A372" s="398"/>
      <c r="B372" s="1324" t="s">
        <v>3036</v>
      </c>
      <c r="C372" s="1287" t="s">
        <v>7</v>
      </c>
      <c r="D372" s="1327">
        <v>1</v>
      </c>
      <c r="E372" s="103"/>
      <c r="F372" s="29">
        <f t="shared" si="3"/>
        <v>0</v>
      </c>
    </row>
    <row r="373" spans="1:6">
      <c r="A373" s="398"/>
      <c r="B373" s="1324" t="s">
        <v>3037</v>
      </c>
      <c r="C373" s="1287" t="s">
        <v>7</v>
      </c>
      <c r="D373" s="1327">
        <v>1</v>
      </c>
      <c r="E373" s="103"/>
      <c r="F373" s="29">
        <f t="shared" si="3"/>
        <v>0</v>
      </c>
    </row>
    <row r="374" spans="1:6">
      <c r="A374" s="398"/>
      <c r="B374" s="1324" t="s">
        <v>3038</v>
      </c>
      <c r="C374" s="1287" t="s">
        <v>7</v>
      </c>
      <c r="D374" s="1327">
        <v>3</v>
      </c>
      <c r="E374" s="103"/>
      <c r="F374" s="29">
        <f t="shared" si="3"/>
        <v>0</v>
      </c>
    </row>
    <row r="375" spans="1:6">
      <c r="A375" s="398"/>
      <c r="B375" s="1324" t="s">
        <v>3039</v>
      </c>
      <c r="C375" s="1287" t="s">
        <v>7</v>
      </c>
      <c r="D375" s="1327">
        <v>14</v>
      </c>
      <c r="E375" s="103"/>
      <c r="F375" s="29">
        <f t="shared" si="3"/>
        <v>0</v>
      </c>
    </row>
    <row r="376" spans="1:6">
      <c r="A376" s="398"/>
      <c r="B376" s="1318"/>
      <c r="C376" s="1287"/>
      <c r="D376" s="1285"/>
      <c r="E376" s="103"/>
      <c r="F376" s="29"/>
    </row>
    <row r="377" spans="1:6">
      <c r="A377" s="398"/>
      <c r="B377" s="1324" t="s">
        <v>3040</v>
      </c>
      <c r="C377" s="1287" t="s">
        <v>96</v>
      </c>
      <c r="D377" s="1285">
        <v>1</v>
      </c>
      <c r="E377" s="103"/>
      <c r="F377" s="29">
        <f>D377*E377</f>
        <v>0</v>
      </c>
    </row>
    <row r="378" spans="1:6" s="181" customFormat="1" ht="30" customHeight="1">
      <c r="A378" s="394"/>
      <c r="B378" s="395" t="s">
        <v>2939</v>
      </c>
      <c r="C378" s="396"/>
      <c r="D378" s="397"/>
      <c r="E378" s="103"/>
      <c r="F378" s="29"/>
    </row>
    <row r="379" spans="1:6">
      <c r="A379" s="398"/>
      <c r="B379" s="1318"/>
      <c r="C379" s="1287"/>
      <c r="D379" s="1285"/>
      <c r="E379" s="103"/>
      <c r="F379" s="29"/>
    </row>
    <row r="380" spans="1:6" ht="229.5">
      <c r="A380" s="398">
        <f>IF((B380&lt;&gt;""),A365+1,"")</f>
        <v>4046</v>
      </c>
      <c r="B380" s="1323" t="s">
        <v>3041</v>
      </c>
      <c r="C380" s="1328"/>
      <c r="D380" s="1329"/>
      <c r="E380" s="103"/>
      <c r="F380" s="29"/>
    </row>
    <row r="381" spans="1:6">
      <c r="A381" s="398"/>
      <c r="B381" s="1324" t="s">
        <v>3042</v>
      </c>
      <c r="C381" s="1287"/>
      <c r="D381" s="1327"/>
      <c r="E381" s="103"/>
      <c r="F381" s="29"/>
    </row>
    <row r="382" spans="1:6">
      <c r="A382" s="398"/>
      <c r="B382" s="1324"/>
      <c r="C382" s="1287"/>
      <c r="D382" s="1327"/>
      <c r="E382" s="103"/>
      <c r="F382" s="29"/>
    </row>
    <row r="383" spans="1:6">
      <c r="A383" s="398"/>
      <c r="B383" s="1318" t="s">
        <v>3043</v>
      </c>
      <c r="C383" s="1287" t="s">
        <v>7</v>
      </c>
      <c r="D383" s="1285">
        <v>1</v>
      </c>
      <c r="E383" s="103"/>
      <c r="F383" s="29">
        <f t="shared" ref="F383:F389" si="4">D383*E383</f>
        <v>0</v>
      </c>
    </row>
    <row r="384" spans="1:6">
      <c r="A384" s="398"/>
      <c r="B384" s="1324" t="s">
        <v>3044</v>
      </c>
      <c r="C384" s="1287" t="s">
        <v>7</v>
      </c>
      <c r="D384" s="1285">
        <v>1</v>
      </c>
      <c r="E384" s="103"/>
      <c r="F384" s="29">
        <f t="shared" si="4"/>
        <v>0</v>
      </c>
    </row>
    <row r="385" spans="1:6">
      <c r="A385" s="398"/>
      <c r="B385" s="1318" t="s">
        <v>3034</v>
      </c>
      <c r="C385" s="1287" t="s">
        <v>7</v>
      </c>
      <c r="D385" s="1285">
        <v>2</v>
      </c>
      <c r="E385" s="103"/>
      <c r="F385" s="29">
        <f t="shared" si="4"/>
        <v>0</v>
      </c>
    </row>
    <row r="386" spans="1:6">
      <c r="A386" s="398"/>
      <c r="B386" s="1318" t="s">
        <v>3035</v>
      </c>
      <c r="C386" s="1287" t="s">
        <v>7</v>
      </c>
      <c r="D386" s="1285">
        <v>1</v>
      </c>
      <c r="E386" s="103"/>
      <c r="F386" s="29">
        <f t="shared" si="4"/>
        <v>0</v>
      </c>
    </row>
    <row r="387" spans="1:6">
      <c r="A387" s="398"/>
      <c r="B387" s="1324" t="s">
        <v>3045</v>
      </c>
      <c r="C387" s="1287" t="s">
        <v>7</v>
      </c>
      <c r="D387" s="1327">
        <v>1</v>
      </c>
      <c r="E387" s="103"/>
      <c r="F387" s="29">
        <f t="shared" si="4"/>
        <v>0</v>
      </c>
    </row>
    <row r="388" spans="1:6">
      <c r="A388" s="398"/>
      <c r="B388" s="1324" t="s">
        <v>3046</v>
      </c>
      <c r="C388" s="1287" t="s">
        <v>7</v>
      </c>
      <c r="D388" s="1327">
        <v>1</v>
      </c>
      <c r="E388" s="103"/>
      <c r="F388" s="29">
        <f t="shared" si="4"/>
        <v>0</v>
      </c>
    </row>
    <row r="389" spans="1:6">
      <c r="A389" s="398"/>
      <c r="B389" s="1324" t="s">
        <v>3039</v>
      </c>
      <c r="C389" s="1287" t="s">
        <v>7</v>
      </c>
      <c r="D389" s="1327">
        <v>7</v>
      </c>
      <c r="E389" s="103"/>
      <c r="F389" s="29">
        <f t="shared" si="4"/>
        <v>0</v>
      </c>
    </row>
    <row r="390" spans="1:6">
      <c r="A390" s="398"/>
      <c r="B390" s="1318"/>
      <c r="C390" s="1287"/>
      <c r="D390" s="1285"/>
      <c r="E390" s="103"/>
      <c r="F390" s="29"/>
    </row>
    <row r="391" spans="1:6">
      <c r="A391" s="398"/>
      <c r="B391" s="1324" t="s">
        <v>3047</v>
      </c>
      <c r="C391" s="1287" t="s">
        <v>96</v>
      </c>
      <c r="D391" s="1285">
        <v>1</v>
      </c>
      <c r="E391" s="103"/>
      <c r="F391" s="29">
        <f>D391*E391</f>
        <v>0</v>
      </c>
    </row>
    <row r="392" spans="1:6" s="181" customFormat="1" ht="30" customHeight="1">
      <c r="A392" s="394"/>
      <c r="B392" s="395" t="s">
        <v>2939</v>
      </c>
      <c r="C392" s="396"/>
      <c r="D392" s="397"/>
      <c r="E392" s="103"/>
      <c r="F392" s="29"/>
    </row>
    <row r="393" spans="1:6">
      <c r="A393" s="398"/>
      <c r="B393" s="233" t="s">
        <v>2834</v>
      </c>
      <c r="C393" s="1287"/>
      <c r="D393" s="1285"/>
      <c r="E393" s="103"/>
      <c r="F393" s="29"/>
    </row>
    <row r="394" spans="1:6" ht="38.25">
      <c r="A394" s="398"/>
      <c r="B394" s="1323" t="s">
        <v>3048</v>
      </c>
      <c r="C394" s="1287"/>
      <c r="D394" s="1285"/>
      <c r="E394" s="103"/>
      <c r="F394" s="29"/>
    </row>
    <row r="395" spans="1:6">
      <c r="A395" s="398"/>
      <c r="B395" s="1318"/>
      <c r="C395" s="1287"/>
      <c r="D395" s="1285"/>
      <c r="E395" s="103"/>
      <c r="F395" s="29"/>
    </row>
    <row r="396" spans="1:6" ht="191.25">
      <c r="A396" s="398">
        <f>IF((B396&lt;&gt;""),A380+1,"")</f>
        <v>4047</v>
      </c>
      <c r="B396" s="1323" t="s">
        <v>3049</v>
      </c>
      <c r="C396" s="1287" t="s">
        <v>96</v>
      </c>
      <c r="D396" s="1285">
        <v>1</v>
      </c>
      <c r="E396" s="103"/>
      <c r="F396" s="29">
        <f>D396*E396</f>
        <v>0</v>
      </c>
    </row>
    <row r="397" spans="1:6" s="181" customFormat="1" ht="30" customHeight="1">
      <c r="A397" s="394"/>
      <c r="B397" s="395" t="s">
        <v>2939</v>
      </c>
      <c r="C397" s="396"/>
      <c r="D397" s="397"/>
      <c r="E397" s="103"/>
      <c r="F397" s="29"/>
    </row>
    <row r="398" spans="1:6">
      <c r="A398" s="398"/>
      <c r="B398" s="1318"/>
      <c r="C398" s="1287"/>
      <c r="D398" s="1285"/>
      <c r="E398" s="103"/>
      <c r="F398" s="29"/>
    </row>
    <row r="399" spans="1:6" ht="25.5">
      <c r="A399" s="398">
        <f>IF((B399&lt;&gt;""),A396+1,"")</f>
        <v>4048</v>
      </c>
      <c r="B399" s="1323" t="s">
        <v>3050</v>
      </c>
      <c r="C399" s="1287"/>
      <c r="D399" s="1285"/>
      <c r="E399" s="103"/>
      <c r="F399" s="29"/>
    </row>
    <row r="400" spans="1:6">
      <c r="A400" s="398"/>
      <c r="B400" s="343" t="s">
        <v>3051</v>
      </c>
      <c r="C400" s="1287" t="s">
        <v>7</v>
      </c>
      <c r="D400" s="1285">
        <v>1</v>
      </c>
      <c r="E400" s="103"/>
      <c r="F400" s="29">
        <f>D400*E400</f>
        <v>0</v>
      </c>
    </row>
    <row r="401" spans="1:6">
      <c r="A401" s="398"/>
      <c r="B401" s="1318"/>
      <c r="C401" s="1287"/>
      <c r="D401" s="1285"/>
      <c r="E401" s="103"/>
      <c r="F401" s="29"/>
    </row>
    <row r="402" spans="1:6">
      <c r="A402" s="398">
        <f>IF((B402&lt;&gt;""),A399+1,"")</f>
        <v>4049</v>
      </c>
      <c r="B402" s="343" t="s">
        <v>3052</v>
      </c>
      <c r="C402" s="1287"/>
      <c r="D402" s="1285"/>
      <c r="E402" s="103"/>
      <c r="F402" s="29"/>
    </row>
    <row r="403" spans="1:6">
      <c r="A403" s="398"/>
      <c r="B403" s="233" t="s">
        <v>2906</v>
      </c>
      <c r="C403" s="400" t="s">
        <v>7</v>
      </c>
      <c r="D403" s="401">
        <v>2</v>
      </c>
      <c r="E403" s="103"/>
      <c r="F403" s="29">
        <f t="shared" ref="F403:F459" si="5">D403*E403</f>
        <v>0</v>
      </c>
    </row>
    <row r="404" spans="1:6">
      <c r="A404" s="398"/>
      <c r="B404" s="233" t="s">
        <v>3053</v>
      </c>
      <c r="C404" s="400" t="s">
        <v>7</v>
      </c>
      <c r="D404" s="401">
        <v>1</v>
      </c>
      <c r="E404" s="103"/>
      <c r="F404" s="29">
        <f t="shared" si="5"/>
        <v>0</v>
      </c>
    </row>
    <row r="405" spans="1:6">
      <c r="A405" s="398"/>
      <c r="B405" s="233" t="s">
        <v>2902</v>
      </c>
      <c r="C405" s="400" t="s">
        <v>7</v>
      </c>
      <c r="D405" s="401">
        <v>14</v>
      </c>
      <c r="E405" s="103"/>
      <c r="F405" s="29">
        <f t="shared" si="5"/>
        <v>0</v>
      </c>
    </row>
    <row r="406" spans="1:6">
      <c r="A406" s="398"/>
      <c r="B406" s="233" t="s">
        <v>3054</v>
      </c>
      <c r="C406" s="400" t="s">
        <v>7</v>
      </c>
      <c r="D406" s="401">
        <v>6</v>
      </c>
      <c r="E406" s="103"/>
      <c r="F406" s="29">
        <f t="shared" si="5"/>
        <v>0</v>
      </c>
    </row>
    <row r="407" spans="1:6">
      <c r="A407" s="398"/>
      <c r="B407" s="233" t="s">
        <v>2919</v>
      </c>
      <c r="C407" s="400" t="s">
        <v>7</v>
      </c>
      <c r="D407" s="401">
        <v>10</v>
      </c>
      <c r="E407" s="103"/>
      <c r="F407" s="29">
        <f t="shared" si="5"/>
        <v>0</v>
      </c>
    </row>
    <row r="408" spans="1:6">
      <c r="A408" s="398"/>
      <c r="B408" s="233" t="s">
        <v>2920</v>
      </c>
      <c r="C408" s="400" t="s">
        <v>7</v>
      </c>
      <c r="D408" s="401">
        <v>2</v>
      </c>
      <c r="E408" s="103"/>
      <c r="F408" s="29">
        <f t="shared" si="5"/>
        <v>0</v>
      </c>
    </row>
    <row r="409" spans="1:6">
      <c r="A409" s="398"/>
      <c r="B409" s="233" t="s">
        <v>3055</v>
      </c>
      <c r="C409" s="400" t="s">
        <v>7</v>
      </c>
      <c r="D409" s="401">
        <v>10</v>
      </c>
      <c r="E409" s="103"/>
      <c r="F409" s="29">
        <f t="shared" si="5"/>
        <v>0</v>
      </c>
    </row>
    <row r="410" spans="1:6">
      <c r="A410" s="398"/>
      <c r="B410" s="233"/>
      <c r="C410" s="400"/>
      <c r="D410" s="401"/>
      <c r="E410" s="103"/>
      <c r="F410" s="29"/>
    </row>
    <row r="411" spans="1:6">
      <c r="A411" s="398">
        <f>IF((B411&lt;&gt;""),A402+1,"")</f>
        <v>4050</v>
      </c>
      <c r="B411" s="1074" t="s">
        <v>3056</v>
      </c>
      <c r="C411" s="400"/>
      <c r="D411" s="401"/>
      <c r="E411" s="103"/>
      <c r="F411" s="29"/>
    </row>
    <row r="412" spans="1:6">
      <c r="A412" s="398"/>
      <c r="B412" s="233" t="s">
        <v>2902</v>
      </c>
      <c r="C412" s="400" t="s">
        <v>7</v>
      </c>
      <c r="D412" s="401">
        <v>4</v>
      </c>
      <c r="E412" s="103"/>
      <c r="F412" s="29">
        <f t="shared" si="5"/>
        <v>0</v>
      </c>
    </row>
    <row r="413" spans="1:6">
      <c r="A413" s="398"/>
      <c r="B413" s="233" t="s">
        <v>3055</v>
      </c>
      <c r="C413" s="400" t="s">
        <v>7</v>
      </c>
      <c r="D413" s="401">
        <v>2</v>
      </c>
      <c r="E413" s="103"/>
      <c r="F413" s="29">
        <f t="shared" si="5"/>
        <v>0</v>
      </c>
    </row>
    <row r="414" spans="1:6">
      <c r="A414" s="398"/>
      <c r="B414" s="233"/>
      <c r="C414" s="400"/>
      <c r="D414" s="401"/>
      <c r="E414" s="103"/>
      <c r="F414" s="29"/>
    </row>
    <row r="415" spans="1:6">
      <c r="A415" s="398">
        <f>IF((B415&lt;&gt;""),A411+1,"")</f>
        <v>4051</v>
      </c>
      <c r="B415" s="343" t="s">
        <v>3057</v>
      </c>
      <c r="C415" s="400"/>
      <c r="D415" s="401"/>
      <c r="E415" s="103"/>
      <c r="F415" s="29"/>
    </row>
    <row r="416" spans="1:6">
      <c r="A416" s="398"/>
      <c r="B416" s="233" t="s">
        <v>2902</v>
      </c>
      <c r="C416" s="400" t="s">
        <v>7</v>
      </c>
      <c r="D416" s="401">
        <v>4</v>
      </c>
      <c r="E416" s="103"/>
      <c r="F416" s="29">
        <f t="shared" si="5"/>
        <v>0</v>
      </c>
    </row>
    <row r="417" spans="1:6">
      <c r="A417" s="398"/>
      <c r="B417" s="233" t="s">
        <v>3055</v>
      </c>
      <c r="C417" s="400" t="s">
        <v>7</v>
      </c>
      <c r="D417" s="401">
        <v>2</v>
      </c>
      <c r="E417" s="103"/>
      <c r="F417" s="29">
        <f t="shared" si="5"/>
        <v>0</v>
      </c>
    </row>
    <row r="418" spans="1:6">
      <c r="A418" s="398"/>
      <c r="B418" s="233"/>
      <c r="C418" s="400"/>
      <c r="D418" s="401"/>
      <c r="E418" s="103"/>
      <c r="F418" s="29"/>
    </row>
    <row r="419" spans="1:6" ht="25.5">
      <c r="A419" s="398">
        <f>IF((B419&lt;&gt;""),A415+1,"")</f>
        <v>4052</v>
      </c>
      <c r="B419" s="402" t="s">
        <v>3058</v>
      </c>
      <c r="C419" s="400"/>
      <c r="D419" s="403"/>
      <c r="E419" s="182"/>
      <c r="F419" s="29"/>
    </row>
    <row r="420" spans="1:6">
      <c r="A420" s="398"/>
      <c r="B420" s="404" t="s">
        <v>3059</v>
      </c>
      <c r="C420" s="400" t="s">
        <v>7</v>
      </c>
      <c r="D420" s="401">
        <v>1</v>
      </c>
      <c r="E420" s="182"/>
      <c r="F420" s="29">
        <f t="shared" si="5"/>
        <v>0</v>
      </c>
    </row>
    <row r="421" spans="1:6">
      <c r="A421" s="398"/>
      <c r="B421" s="404" t="s">
        <v>3060</v>
      </c>
      <c r="C421" s="400" t="s">
        <v>7</v>
      </c>
      <c r="D421" s="401">
        <v>4</v>
      </c>
      <c r="E421" s="182"/>
      <c r="F421" s="29">
        <f t="shared" si="5"/>
        <v>0</v>
      </c>
    </row>
    <row r="422" spans="1:6">
      <c r="A422" s="398"/>
      <c r="B422" s="404" t="s">
        <v>3061</v>
      </c>
      <c r="C422" s="400" t="s">
        <v>7</v>
      </c>
      <c r="D422" s="401">
        <v>2</v>
      </c>
      <c r="E422" s="182"/>
      <c r="F422" s="29">
        <f t="shared" si="5"/>
        <v>0</v>
      </c>
    </row>
    <row r="423" spans="1:6">
      <c r="A423" s="398"/>
      <c r="B423" s="404" t="s">
        <v>3062</v>
      </c>
      <c r="C423" s="400" t="s">
        <v>7</v>
      </c>
      <c r="D423" s="401">
        <v>3</v>
      </c>
      <c r="E423" s="182"/>
      <c r="F423" s="29">
        <f t="shared" si="5"/>
        <v>0</v>
      </c>
    </row>
    <row r="424" spans="1:6">
      <c r="A424" s="398"/>
      <c r="B424" s="404"/>
      <c r="C424" s="400"/>
      <c r="D424" s="401"/>
      <c r="E424" s="182"/>
      <c r="F424" s="29"/>
    </row>
    <row r="425" spans="1:6" ht="89.25">
      <c r="A425" s="398">
        <f>IF((B425&lt;&gt;""),A419+1,"")</f>
        <v>4053</v>
      </c>
      <c r="B425" s="1330" t="s">
        <v>3063</v>
      </c>
      <c r="C425" s="1331"/>
      <c r="D425" s="1332"/>
      <c r="E425" s="183"/>
      <c r="F425" s="29"/>
    </row>
    <row r="426" spans="1:6">
      <c r="A426" s="398"/>
      <c r="B426" s="1333" t="s">
        <v>3064</v>
      </c>
      <c r="C426" s="1334" t="s">
        <v>6</v>
      </c>
      <c r="D426" s="1332">
        <v>12</v>
      </c>
      <c r="E426" s="183"/>
      <c r="F426" s="29">
        <f t="shared" si="5"/>
        <v>0</v>
      </c>
    </row>
    <row r="427" spans="1:6">
      <c r="A427" s="398"/>
      <c r="B427" s="1333" t="s">
        <v>3065</v>
      </c>
      <c r="C427" s="1334" t="s">
        <v>6</v>
      </c>
      <c r="D427" s="1332">
        <v>12</v>
      </c>
      <c r="E427" s="183"/>
      <c r="F427" s="29">
        <f t="shared" si="5"/>
        <v>0</v>
      </c>
    </row>
    <row r="428" spans="1:6">
      <c r="A428" s="398"/>
      <c r="B428" s="1333" t="s">
        <v>3066</v>
      </c>
      <c r="C428" s="1334" t="s">
        <v>6</v>
      </c>
      <c r="D428" s="1332">
        <v>24</v>
      </c>
      <c r="E428" s="183"/>
      <c r="F428" s="29">
        <f t="shared" si="5"/>
        <v>0</v>
      </c>
    </row>
    <row r="429" spans="1:6">
      <c r="A429" s="398"/>
      <c r="B429" s="1333" t="s">
        <v>3067</v>
      </c>
      <c r="C429" s="1334" t="s">
        <v>6</v>
      </c>
      <c r="D429" s="1332">
        <v>24</v>
      </c>
      <c r="E429" s="183"/>
      <c r="F429" s="29">
        <f t="shared" si="5"/>
        <v>0</v>
      </c>
    </row>
    <row r="430" spans="1:6">
      <c r="A430" s="398"/>
      <c r="B430" s="1333" t="s">
        <v>3068</v>
      </c>
      <c r="C430" s="1334" t="s">
        <v>6</v>
      </c>
      <c r="D430" s="1332">
        <v>24</v>
      </c>
      <c r="E430" s="183"/>
      <c r="F430" s="29">
        <f t="shared" si="5"/>
        <v>0</v>
      </c>
    </row>
    <row r="431" spans="1:6">
      <c r="A431" s="398"/>
      <c r="B431" s="1333" t="s">
        <v>3069</v>
      </c>
      <c r="C431" s="1334" t="s">
        <v>6</v>
      </c>
      <c r="D431" s="1332">
        <v>12</v>
      </c>
      <c r="E431" s="183"/>
      <c r="F431" s="29">
        <f t="shared" si="5"/>
        <v>0</v>
      </c>
    </row>
    <row r="432" spans="1:6">
      <c r="A432" s="398"/>
      <c r="B432" s="1333" t="s">
        <v>3070</v>
      </c>
      <c r="C432" s="1334" t="s">
        <v>6</v>
      </c>
      <c r="D432" s="1332">
        <v>15</v>
      </c>
      <c r="E432" s="183"/>
      <c r="F432" s="29">
        <f t="shared" si="5"/>
        <v>0</v>
      </c>
    </row>
    <row r="433" spans="1:6">
      <c r="A433" s="398"/>
      <c r="B433" s="1318"/>
      <c r="C433" s="1287"/>
      <c r="D433" s="1285"/>
      <c r="E433" s="103"/>
      <c r="F433" s="29"/>
    </row>
    <row r="434" spans="1:6">
      <c r="A434" s="398">
        <f>IF((B434&lt;&gt;""),A425+1,"")</f>
        <v>4054</v>
      </c>
      <c r="B434" s="1074" t="s">
        <v>3071</v>
      </c>
      <c r="C434" s="400" t="s">
        <v>7</v>
      </c>
      <c r="D434" s="401">
        <v>20</v>
      </c>
      <c r="E434" s="182"/>
      <c r="F434" s="29">
        <f t="shared" si="5"/>
        <v>0</v>
      </c>
    </row>
    <row r="435" spans="1:6">
      <c r="A435" s="398"/>
      <c r="B435" s="1318"/>
      <c r="C435" s="1287"/>
      <c r="D435" s="1285"/>
      <c r="E435" s="103"/>
      <c r="F435" s="29"/>
    </row>
    <row r="436" spans="1:6" ht="25.5">
      <c r="A436" s="398">
        <f>IF((B436&lt;&gt;""),A434+1,"")</f>
        <v>4055</v>
      </c>
      <c r="B436" s="1330" t="s">
        <v>3072</v>
      </c>
      <c r="C436" s="400" t="s">
        <v>7</v>
      </c>
      <c r="D436" s="401">
        <v>20</v>
      </c>
      <c r="E436" s="182"/>
      <c r="F436" s="29">
        <f t="shared" si="5"/>
        <v>0</v>
      </c>
    </row>
    <row r="437" spans="1:6">
      <c r="A437" s="398"/>
      <c r="B437" s="1318"/>
      <c r="C437" s="1287"/>
      <c r="D437" s="1285"/>
      <c r="E437" s="103"/>
      <c r="F437" s="29"/>
    </row>
    <row r="438" spans="1:6">
      <c r="A438" s="398">
        <f>IF((B438&lt;&gt;""),A436+1,"")</f>
        <v>4056</v>
      </c>
      <c r="B438" s="343" t="s">
        <v>3073</v>
      </c>
      <c r="C438" s="400" t="s">
        <v>7</v>
      </c>
      <c r="D438" s="401">
        <v>20</v>
      </c>
      <c r="E438" s="182"/>
      <c r="F438" s="29">
        <f t="shared" si="5"/>
        <v>0</v>
      </c>
    </row>
    <row r="439" spans="1:6">
      <c r="A439" s="398"/>
      <c r="B439" s="1318"/>
      <c r="C439" s="1287"/>
      <c r="D439" s="1285"/>
      <c r="E439" s="103"/>
      <c r="F439" s="29"/>
    </row>
    <row r="440" spans="1:6">
      <c r="A440" s="398">
        <f>IF((B440&lt;&gt;""),A438+1,"")</f>
        <v>4057</v>
      </c>
      <c r="B440" s="343" t="s">
        <v>3074</v>
      </c>
      <c r="C440" s="392"/>
      <c r="D440" s="245"/>
      <c r="E440" s="131"/>
      <c r="F440" s="29"/>
    </row>
    <row r="441" spans="1:6">
      <c r="A441" s="398"/>
      <c r="B441" s="343" t="s">
        <v>3075</v>
      </c>
      <c r="C441" s="400" t="s">
        <v>7</v>
      </c>
      <c r="D441" s="401">
        <v>6</v>
      </c>
      <c r="E441" s="182"/>
      <c r="F441" s="29">
        <f t="shared" si="5"/>
        <v>0</v>
      </c>
    </row>
    <row r="442" spans="1:6">
      <c r="A442" s="398"/>
      <c r="B442" s="343" t="s">
        <v>3076</v>
      </c>
      <c r="C442" s="400" t="s">
        <v>7</v>
      </c>
      <c r="D442" s="401">
        <v>4</v>
      </c>
      <c r="E442" s="182"/>
      <c r="F442" s="29">
        <f t="shared" si="5"/>
        <v>0</v>
      </c>
    </row>
    <row r="443" spans="1:6">
      <c r="A443" s="398"/>
      <c r="B443" s="1318"/>
      <c r="C443" s="1287"/>
      <c r="D443" s="1285"/>
      <c r="E443" s="103"/>
      <c r="F443" s="29"/>
    </row>
    <row r="444" spans="1:6">
      <c r="A444" s="398">
        <f>IF((B444&lt;&gt;""),A440+1,"")</f>
        <v>4058</v>
      </c>
      <c r="B444" s="343" t="s">
        <v>3077</v>
      </c>
      <c r="C444" s="400" t="s">
        <v>1265</v>
      </c>
      <c r="D444" s="401">
        <v>500</v>
      </c>
      <c r="E444" s="182"/>
      <c r="F444" s="29">
        <f t="shared" si="5"/>
        <v>0</v>
      </c>
    </row>
    <row r="445" spans="1:6">
      <c r="A445" s="398"/>
      <c r="B445" s="1318"/>
      <c r="C445" s="1287"/>
      <c r="D445" s="1285"/>
      <c r="E445" s="103"/>
      <c r="F445" s="29"/>
    </row>
    <row r="446" spans="1:6" ht="25.5">
      <c r="A446" s="398">
        <f>IF((B446&lt;&gt;""),A444+1,"")</f>
        <v>4059</v>
      </c>
      <c r="B446" s="1330" t="s">
        <v>3078</v>
      </c>
      <c r="C446" s="1287"/>
      <c r="D446" s="1285"/>
      <c r="E446" s="103"/>
      <c r="F446" s="29"/>
    </row>
    <row r="447" spans="1:6">
      <c r="A447" s="398"/>
      <c r="B447" s="233" t="s">
        <v>2902</v>
      </c>
      <c r="C447" s="1287" t="s">
        <v>6</v>
      </c>
      <c r="D447" s="1285">
        <v>100</v>
      </c>
      <c r="E447" s="103"/>
      <c r="F447" s="29">
        <f t="shared" si="5"/>
        <v>0</v>
      </c>
    </row>
    <row r="448" spans="1:6">
      <c r="A448" s="398"/>
      <c r="B448" s="233" t="s">
        <v>2903</v>
      </c>
      <c r="C448" s="1287" t="s">
        <v>6</v>
      </c>
      <c r="D448" s="1285">
        <v>24</v>
      </c>
      <c r="E448" s="103"/>
      <c r="F448" s="29">
        <f t="shared" si="5"/>
        <v>0</v>
      </c>
    </row>
    <row r="449" spans="1:8">
      <c r="A449" s="398"/>
      <c r="B449" s="1318"/>
      <c r="C449" s="1287"/>
      <c r="D449" s="1285"/>
      <c r="E449" s="103"/>
      <c r="F449" s="29"/>
    </row>
    <row r="450" spans="1:8" ht="63.75">
      <c r="A450" s="398">
        <f>IF((B450&lt;&gt;""),A446+1,"")</f>
        <v>4060</v>
      </c>
      <c r="B450" s="1330" t="s">
        <v>3079</v>
      </c>
      <c r="C450" s="1296"/>
      <c r="D450" s="1112"/>
      <c r="E450" s="130"/>
      <c r="F450" s="29"/>
      <c r="G450" s="130"/>
      <c r="H450" s="130"/>
    </row>
    <row r="451" spans="1:8">
      <c r="A451" s="398"/>
      <c r="B451" s="1074" t="s">
        <v>3080</v>
      </c>
      <c r="C451" s="1287" t="s">
        <v>6</v>
      </c>
      <c r="D451" s="1285">
        <v>70</v>
      </c>
      <c r="E451" s="103"/>
      <c r="F451" s="29">
        <f t="shared" si="5"/>
        <v>0</v>
      </c>
      <c r="G451" s="1335"/>
      <c r="H451" s="130"/>
    </row>
    <row r="452" spans="1:8">
      <c r="A452" s="398"/>
      <c r="B452" s="1074" t="s">
        <v>3081</v>
      </c>
      <c r="C452" s="1287" t="s">
        <v>6</v>
      </c>
      <c r="D452" s="1285">
        <v>20</v>
      </c>
      <c r="E452" s="103"/>
      <c r="F452" s="29">
        <f t="shared" si="5"/>
        <v>0</v>
      </c>
      <c r="G452" s="1335"/>
      <c r="H452" s="130"/>
    </row>
    <row r="453" spans="1:8">
      <c r="A453" s="398"/>
      <c r="B453" s="1074"/>
      <c r="C453" s="1296"/>
      <c r="D453" s="1112"/>
      <c r="E453" s="130"/>
      <c r="F453" s="29"/>
      <c r="G453" s="130"/>
      <c r="H453" s="130"/>
    </row>
    <row r="454" spans="1:8" ht="25.5">
      <c r="A454" s="398">
        <f>IF((B454&lt;&gt;""),A450+1,"")</f>
        <v>4061</v>
      </c>
      <c r="B454" s="1330" t="s">
        <v>3082</v>
      </c>
      <c r="C454" s="400" t="s">
        <v>96</v>
      </c>
      <c r="D454" s="401">
        <v>1</v>
      </c>
      <c r="E454" s="182"/>
      <c r="F454" s="29">
        <f t="shared" si="5"/>
        <v>0</v>
      </c>
    </row>
    <row r="455" spans="1:8">
      <c r="A455" s="398"/>
      <c r="B455" s="1330"/>
      <c r="C455" s="1287"/>
      <c r="D455" s="1285"/>
      <c r="E455" s="103"/>
      <c r="F455" s="29"/>
    </row>
    <row r="456" spans="1:8" ht="63.75">
      <c r="A456" s="398">
        <f>IF((B456&lt;&gt;""),A454+1,"")</f>
        <v>4062</v>
      </c>
      <c r="B456" s="1330" t="s">
        <v>3083</v>
      </c>
      <c r="C456" s="400" t="s">
        <v>96</v>
      </c>
      <c r="D456" s="401">
        <v>1</v>
      </c>
      <c r="E456" s="182"/>
      <c r="F456" s="29">
        <f t="shared" si="5"/>
        <v>0</v>
      </c>
    </row>
    <row r="457" spans="1:8">
      <c r="A457" s="398"/>
      <c r="B457" s="1330"/>
      <c r="C457" s="1287"/>
      <c r="D457" s="1285"/>
      <c r="E457" s="103"/>
      <c r="F457" s="29"/>
    </row>
    <row r="458" spans="1:8" ht="25.5">
      <c r="A458" s="398">
        <f>IF((B458&lt;&gt;""),A456+1,"")</f>
        <v>4063</v>
      </c>
      <c r="B458" s="1330" t="s">
        <v>3084</v>
      </c>
      <c r="C458" s="392"/>
      <c r="D458" s="245"/>
      <c r="E458" s="131"/>
      <c r="F458" s="29"/>
    </row>
    <row r="459" spans="1:8">
      <c r="A459" s="398"/>
      <c r="B459" s="1330" t="s">
        <v>3085</v>
      </c>
      <c r="C459" s="1287" t="s">
        <v>96</v>
      </c>
      <c r="D459" s="1285">
        <v>5</v>
      </c>
      <c r="E459" s="103"/>
      <c r="F459" s="29">
        <f t="shared" si="5"/>
        <v>0</v>
      </c>
    </row>
    <row r="460" spans="1:8">
      <c r="A460" s="398"/>
      <c r="B460" s="1330"/>
      <c r="C460" s="1287"/>
      <c r="D460" s="1285"/>
      <c r="E460" s="103"/>
      <c r="F460" s="29"/>
    </row>
    <row r="461" spans="1:8" ht="38.25">
      <c r="A461" s="398">
        <f>IF((B461&lt;&gt;""),A458+1,"")</f>
        <v>4064</v>
      </c>
      <c r="B461" s="407" t="s">
        <v>3086</v>
      </c>
      <c r="C461" s="1287"/>
      <c r="D461" s="1285"/>
      <c r="E461" s="103"/>
      <c r="F461" s="29"/>
    </row>
    <row r="462" spans="1:8">
      <c r="A462" s="398"/>
      <c r="B462" s="1336" t="s">
        <v>3087</v>
      </c>
      <c r="C462" s="392"/>
      <c r="D462" s="1285"/>
      <c r="E462" s="103"/>
      <c r="F462" s="29"/>
    </row>
    <row r="463" spans="1:8">
      <c r="A463" s="398"/>
      <c r="B463" s="1336" t="s">
        <v>3088</v>
      </c>
      <c r="C463" s="392"/>
      <c r="D463" s="1285"/>
      <c r="E463" s="103"/>
      <c r="F463" s="29"/>
    </row>
    <row r="464" spans="1:8">
      <c r="A464" s="398"/>
      <c r="B464" s="1336" t="s">
        <v>3089</v>
      </c>
      <c r="C464" s="392"/>
      <c r="D464" s="1285"/>
      <c r="E464" s="103"/>
      <c r="F464" s="29"/>
    </row>
    <row r="465" spans="1:6">
      <c r="A465" s="398"/>
      <c r="B465" s="1336" t="s">
        <v>3090</v>
      </c>
      <c r="C465" s="392"/>
      <c r="D465" s="1285"/>
      <c r="E465" s="103"/>
      <c r="F465" s="29"/>
    </row>
    <row r="466" spans="1:6">
      <c r="B466" s="1336" t="s">
        <v>3091</v>
      </c>
      <c r="C466" s="400" t="s">
        <v>96</v>
      </c>
      <c r="D466" s="401">
        <v>1</v>
      </c>
      <c r="E466" s="182"/>
      <c r="F466" s="29">
        <f>D466*E466</f>
        <v>0</v>
      </c>
    </row>
    <row r="467" spans="1:6">
      <c r="A467" s="398"/>
      <c r="B467" s="1214"/>
      <c r="C467" s="392"/>
      <c r="D467" s="1285"/>
      <c r="E467" s="103"/>
      <c r="F467" s="29"/>
    </row>
    <row r="468" spans="1:6" ht="25.5">
      <c r="A468" s="398">
        <f>IF((B468&lt;&gt;""),A461+1,"")</f>
        <v>4065</v>
      </c>
      <c r="B468" s="407" t="s">
        <v>3092</v>
      </c>
      <c r="C468" s="392"/>
      <c r="D468" s="1285"/>
      <c r="E468" s="103"/>
      <c r="F468" s="29"/>
    </row>
    <row r="469" spans="1:6">
      <c r="A469" s="398"/>
      <c r="B469" s="1214" t="s">
        <v>3093</v>
      </c>
      <c r="C469" s="400" t="s">
        <v>7</v>
      </c>
      <c r="D469" s="401">
        <v>10</v>
      </c>
      <c r="E469" s="182"/>
      <c r="F469" s="29">
        <f>D469*E469</f>
        <v>0</v>
      </c>
    </row>
    <row r="470" spans="1:6">
      <c r="A470" s="398"/>
      <c r="B470" s="1214" t="s">
        <v>2919</v>
      </c>
      <c r="C470" s="400" t="s">
        <v>7</v>
      </c>
      <c r="D470" s="401">
        <v>2</v>
      </c>
      <c r="E470" s="182"/>
      <c r="F470" s="29">
        <f>D470*E470</f>
        <v>0</v>
      </c>
    </row>
    <row r="471" spans="1:6">
      <c r="A471" s="398"/>
      <c r="B471" s="1214"/>
      <c r="C471" s="392"/>
      <c r="D471" s="1285"/>
      <c r="E471" s="103"/>
      <c r="F471" s="29"/>
    </row>
    <row r="472" spans="1:6" ht="25.5">
      <c r="A472" s="398">
        <f>IF((B472&lt;&gt;""),A468+1,"")</f>
        <v>4066</v>
      </c>
      <c r="B472" s="407" t="s">
        <v>3094</v>
      </c>
      <c r="C472" s="392"/>
      <c r="D472" s="245"/>
      <c r="E472" s="131"/>
      <c r="F472" s="29"/>
    </row>
    <row r="473" spans="1:6">
      <c r="A473" s="398"/>
      <c r="B473" s="1214" t="s">
        <v>2902</v>
      </c>
      <c r="C473" s="400" t="s">
        <v>7</v>
      </c>
      <c r="D473" s="401">
        <v>1</v>
      </c>
      <c r="E473" s="182"/>
      <c r="F473" s="29">
        <f>D473*E473</f>
        <v>0</v>
      </c>
    </row>
    <row r="474" spans="1:6">
      <c r="A474" s="398"/>
      <c r="B474" s="1214"/>
      <c r="C474" s="392"/>
      <c r="D474" s="1285"/>
      <c r="E474" s="103"/>
      <c r="F474" s="29"/>
    </row>
    <row r="475" spans="1:6" ht="25.5">
      <c r="A475" s="398">
        <f>IF((B475&lt;&gt;""),A472+1,"")</f>
        <v>4067</v>
      </c>
      <c r="B475" s="407" t="s">
        <v>3095</v>
      </c>
      <c r="C475" s="392"/>
      <c r="D475" s="1285"/>
      <c r="E475" s="103"/>
      <c r="F475" s="29"/>
    </row>
    <row r="476" spans="1:6">
      <c r="A476" s="398"/>
      <c r="B476" s="1214" t="s">
        <v>2902</v>
      </c>
      <c r="C476" s="400" t="s">
        <v>7</v>
      </c>
      <c r="D476" s="401">
        <v>1</v>
      </c>
      <c r="E476" s="182"/>
      <c r="F476" s="29">
        <f>D476*E476</f>
        <v>0</v>
      </c>
    </row>
    <row r="477" spans="1:6">
      <c r="A477" s="398"/>
      <c r="B477" s="1214"/>
      <c r="C477" s="392"/>
      <c r="D477" s="1285"/>
      <c r="E477" s="103"/>
      <c r="F477" s="29"/>
    </row>
    <row r="478" spans="1:6" ht="25.5">
      <c r="A478" s="398">
        <f>IF((B478&lt;&gt;""),A475+1,"")</f>
        <v>4068</v>
      </c>
      <c r="B478" s="407" t="s">
        <v>3096</v>
      </c>
      <c r="C478" s="400" t="s">
        <v>7</v>
      </c>
      <c r="D478" s="401">
        <v>12</v>
      </c>
      <c r="E478" s="182"/>
      <c r="F478" s="29">
        <f>D478*E478</f>
        <v>0</v>
      </c>
    </row>
    <row r="479" spans="1:6">
      <c r="A479" s="398"/>
      <c r="B479" s="1214"/>
      <c r="C479" s="392"/>
      <c r="D479" s="1285"/>
      <c r="E479" s="103"/>
      <c r="F479" s="29"/>
    </row>
    <row r="480" spans="1:6" ht="51">
      <c r="A480" s="398">
        <f>IF((B480&lt;&gt;""),A478+1,"")</f>
        <v>4069</v>
      </c>
      <c r="B480" s="407" t="s">
        <v>3097</v>
      </c>
      <c r="C480" s="400" t="s">
        <v>3098</v>
      </c>
      <c r="D480" s="401">
        <v>50</v>
      </c>
      <c r="E480" s="182"/>
      <c r="F480" s="29">
        <f>D480*E480</f>
        <v>0</v>
      </c>
    </row>
    <row r="481" spans="1:6">
      <c r="A481" s="398"/>
      <c r="B481" s="407"/>
      <c r="C481" s="392"/>
      <c r="D481" s="1285"/>
      <c r="E481" s="103"/>
      <c r="F481" s="29"/>
    </row>
    <row r="482" spans="1:6" ht="38.25">
      <c r="A482" s="398">
        <f>IF((B482&lt;&gt;""),A480+1,"")</f>
        <v>4070</v>
      </c>
      <c r="B482" s="407" t="s">
        <v>3099</v>
      </c>
      <c r="C482" s="400" t="s">
        <v>3098</v>
      </c>
      <c r="D482" s="401">
        <v>25</v>
      </c>
      <c r="E482" s="182"/>
      <c r="F482" s="29">
        <f>D482*E482</f>
        <v>0</v>
      </c>
    </row>
    <row r="483" spans="1:6">
      <c r="A483" s="398"/>
      <c r="B483" s="407"/>
      <c r="C483" s="392"/>
      <c r="D483" s="1285"/>
      <c r="E483" s="103"/>
      <c r="F483" s="29"/>
    </row>
    <row r="484" spans="1:6">
      <c r="A484" s="398">
        <f>IF((B484&lt;&gt;""),A482+1,"")</f>
        <v>4071</v>
      </c>
      <c r="B484" s="407" t="s">
        <v>3100</v>
      </c>
      <c r="C484" s="400" t="s">
        <v>96</v>
      </c>
      <c r="D484" s="401">
        <v>1</v>
      </c>
      <c r="E484" s="182"/>
      <c r="F484" s="29">
        <f>D484*E484</f>
        <v>0</v>
      </c>
    </row>
    <row r="485" spans="1:6">
      <c r="A485" s="398"/>
      <c r="B485" s="407"/>
      <c r="C485" s="392"/>
      <c r="D485" s="1285"/>
      <c r="E485" s="103"/>
      <c r="F485" s="29"/>
    </row>
    <row r="486" spans="1:6">
      <c r="A486" s="398">
        <f>IF((B486&lt;&gt;""),A484+1,"")</f>
        <v>4072</v>
      </c>
      <c r="B486" s="407" t="s">
        <v>3101</v>
      </c>
      <c r="C486" s="400" t="s">
        <v>96</v>
      </c>
      <c r="D486" s="401">
        <v>1</v>
      </c>
      <c r="E486" s="182"/>
      <c r="F486" s="29">
        <f>D486*E486</f>
        <v>0</v>
      </c>
    </row>
    <row r="487" spans="1:6">
      <c r="A487" s="398"/>
      <c r="B487" s="407"/>
      <c r="C487" s="392"/>
      <c r="D487" s="1285"/>
      <c r="E487" s="103"/>
      <c r="F487" s="29"/>
    </row>
    <row r="488" spans="1:6">
      <c r="A488" s="398">
        <f>IF((B488&lt;&gt;""),A486+1,"")</f>
        <v>4073</v>
      </c>
      <c r="B488" s="407" t="s">
        <v>3102</v>
      </c>
      <c r="C488" s="400" t="s">
        <v>96</v>
      </c>
      <c r="D488" s="401">
        <v>1</v>
      </c>
      <c r="E488" s="182"/>
      <c r="F488" s="29">
        <f>D488*E488</f>
        <v>0</v>
      </c>
    </row>
    <row r="489" spans="1:6">
      <c r="A489" s="398"/>
      <c r="B489" s="407"/>
      <c r="C489" s="392"/>
      <c r="D489" s="1285"/>
      <c r="E489" s="103"/>
      <c r="F489" s="29"/>
    </row>
    <row r="490" spans="1:6" ht="38.25">
      <c r="A490" s="398">
        <f>IF((B490&lt;&gt;""),A488+1,"")</f>
        <v>4074</v>
      </c>
      <c r="B490" s="407" t="s">
        <v>3103</v>
      </c>
      <c r="C490" s="400" t="s">
        <v>96</v>
      </c>
      <c r="D490" s="401">
        <v>1</v>
      </c>
      <c r="E490" s="182"/>
      <c r="F490" s="29">
        <f>D490*E490</f>
        <v>0</v>
      </c>
    </row>
    <row r="491" spans="1:6">
      <c r="A491" s="398"/>
      <c r="B491" s="407"/>
      <c r="C491" s="392"/>
      <c r="D491" s="1285"/>
      <c r="E491" s="103"/>
      <c r="F491" s="29"/>
    </row>
    <row r="492" spans="1:6" ht="43.5" customHeight="1">
      <c r="A492" s="398">
        <f>IF((B492&lt;&gt;""),A490+1,"")</f>
        <v>4075</v>
      </c>
      <c r="B492" s="407" t="s">
        <v>3104</v>
      </c>
      <c r="C492" s="400" t="s">
        <v>96</v>
      </c>
      <c r="D492" s="401">
        <v>1</v>
      </c>
      <c r="E492" s="182"/>
      <c r="F492" s="29">
        <f>D492*E492</f>
        <v>0</v>
      </c>
    </row>
    <row r="493" spans="1:6">
      <c r="A493" s="398"/>
      <c r="B493" s="407"/>
      <c r="C493" s="392"/>
      <c r="D493" s="1285"/>
      <c r="E493" s="103"/>
      <c r="F493" s="29"/>
    </row>
    <row r="494" spans="1:6">
      <c r="A494" s="398">
        <f>IF((B494&lt;&gt;""),A492+1,"")</f>
        <v>4076</v>
      </c>
      <c r="B494" s="407" t="s">
        <v>3105</v>
      </c>
      <c r="C494" s="392"/>
      <c r="D494" s="1285"/>
      <c r="E494" s="103"/>
      <c r="F494" s="29"/>
    </row>
    <row r="495" spans="1:6">
      <c r="A495" s="398"/>
      <c r="B495" s="407" t="s">
        <v>3106</v>
      </c>
      <c r="C495" s="392"/>
      <c r="D495" s="1285"/>
      <c r="E495" s="103"/>
      <c r="F495" s="29"/>
    </row>
    <row r="496" spans="1:6">
      <c r="A496" s="398"/>
      <c r="B496" s="407" t="s">
        <v>3107</v>
      </c>
      <c r="C496" s="392"/>
      <c r="D496" s="1285"/>
      <c r="E496" s="103"/>
      <c r="F496" s="29"/>
    </row>
    <row r="497" spans="1:6">
      <c r="A497" s="398"/>
      <c r="B497" s="407" t="s">
        <v>3108</v>
      </c>
      <c r="C497" s="400" t="s">
        <v>96</v>
      </c>
      <c r="D497" s="401">
        <v>1</v>
      </c>
      <c r="E497" s="182"/>
      <c r="F497" s="29">
        <f>D497*E497</f>
        <v>0</v>
      </c>
    </row>
    <row r="498" spans="1:6">
      <c r="A498" s="398"/>
      <c r="B498" s="407"/>
      <c r="C498" s="400"/>
      <c r="D498" s="401"/>
      <c r="E498" s="182"/>
      <c r="F498" s="29"/>
    </row>
    <row r="499" spans="1:6" ht="25.5">
      <c r="A499" s="398">
        <f>IF((B499&lt;&gt;""),A494+1,"")</f>
        <v>4077</v>
      </c>
      <c r="B499" s="1337" t="s">
        <v>3109</v>
      </c>
      <c r="C499" s="392" t="s">
        <v>96</v>
      </c>
      <c r="D499" s="1285">
        <v>1</v>
      </c>
      <c r="E499" s="100"/>
      <c r="F499" s="29">
        <f>D499*E499</f>
        <v>0</v>
      </c>
    </row>
    <row r="500" spans="1:6">
      <c r="A500" s="398"/>
      <c r="B500" s="1315"/>
      <c r="C500" s="1309"/>
      <c r="D500" s="1338"/>
      <c r="E500" s="120"/>
      <c r="F500" s="29"/>
    </row>
    <row r="501" spans="1:6" ht="63.75">
      <c r="A501" s="398">
        <f>IF((B501&lt;&gt;""),A499+1,"")</f>
        <v>4078</v>
      </c>
      <c r="B501" s="1315" t="s">
        <v>3110</v>
      </c>
      <c r="C501" s="392" t="s">
        <v>96</v>
      </c>
      <c r="D501" s="1285">
        <v>1</v>
      </c>
      <c r="E501" s="120"/>
      <c r="F501" s="29">
        <f>D501*E501</f>
        <v>0</v>
      </c>
    </row>
    <row r="502" spans="1:6">
      <c r="A502" s="398"/>
      <c r="B502" s="407"/>
      <c r="C502" s="400"/>
      <c r="D502" s="401"/>
      <c r="E502" s="182"/>
      <c r="F502" s="29"/>
    </row>
    <row r="503" spans="1:6" ht="42" customHeight="1">
      <c r="A503" s="398">
        <f>IF((B503&lt;&gt;""),A501+1,"")</f>
        <v>4079</v>
      </c>
      <c r="B503" s="407" t="s">
        <v>3111</v>
      </c>
      <c r="C503" s="400" t="s">
        <v>96</v>
      </c>
      <c r="D503" s="401">
        <v>1</v>
      </c>
      <c r="E503" s="182"/>
      <c r="F503" s="29">
        <f>D503*E503</f>
        <v>0</v>
      </c>
    </row>
    <row r="504" spans="1:6">
      <c r="A504" s="398"/>
      <c r="B504" s="407"/>
      <c r="C504" s="400"/>
      <c r="D504" s="401"/>
      <c r="E504" s="182"/>
      <c r="F504" s="29"/>
    </row>
    <row r="505" spans="1:6" ht="51">
      <c r="A505" s="398">
        <f>IF((B505&lt;&gt;""),A503+1,"")</f>
        <v>4080</v>
      </c>
      <c r="B505" s="1315" t="s">
        <v>3112</v>
      </c>
      <c r="C505" s="400" t="s">
        <v>96</v>
      </c>
      <c r="D505" s="401">
        <v>1</v>
      </c>
      <c r="E505" s="120"/>
      <c r="F505" s="29">
        <f>D505*E505</f>
        <v>0</v>
      </c>
    </row>
    <row r="506" spans="1:6">
      <c r="A506" s="398"/>
      <c r="B506" s="1315"/>
      <c r="C506" s="1309"/>
      <c r="D506" s="1310"/>
      <c r="E506" s="120"/>
      <c r="F506" s="29"/>
    </row>
    <row r="507" spans="1:6" ht="39" thickBot="1">
      <c r="A507" s="398">
        <f>IF((B507&lt;&gt;""),A505+1,"")</f>
        <v>4081</v>
      </c>
      <c r="B507" s="1339" t="s">
        <v>3113</v>
      </c>
      <c r="C507" s="405" t="s">
        <v>96</v>
      </c>
      <c r="D507" s="406">
        <v>1</v>
      </c>
      <c r="E507" s="1292"/>
      <c r="F507" s="29">
        <f>D507*E507</f>
        <v>0</v>
      </c>
    </row>
    <row r="508" spans="1:6" ht="13.5" thickTop="1">
      <c r="A508" s="398"/>
      <c r="B508" s="407"/>
      <c r="C508" s="392"/>
      <c r="D508" s="1285"/>
      <c r="E508" s="103"/>
      <c r="F508" s="29"/>
    </row>
    <row r="509" spans="1:6">
      <c r="B509" s="407"/>
      <c r="C509" s="392"/>
      <c r="D509" s="1285"/>
      <c r="E509" s="103"/>
    </row>
    <row r="510" spans="1:6" s="379" customFormat="1">
      <c r="A510" s="385"/>
      <c r="B510" s="1170" t="s">
        <v>3114</v>
      </c>
      <c r="C510" s="1340"/>
      <c r="D510" s="1341"/>
      <c r="E510" s="1314"/>
      <c r="F510" s="29">
        <f>SUM(F208:F507)</f>
        <v>0</v>
      </c>
    </row>
    <row r="511" spans="1:6">
      <c r="A511" s="398"/>
      <c r="B511" s="407"/>
      <c r="C511" s="392"/>
      <c r="D511" s="1285"/>
      <c r="E511" s="103"/>
      <c r="F511" s="29"/>
    </row>
    <row r="512" spans="1:6">
      <c r="A512" s="385" t="s">
        <v>1137</v>
      </c>
      <c r="B512" s="1311" t="s">
        <v>3115</v>
      </c>
      <c r="C512" s="392"/>
      <c r="D512" s="1285"/>
      <c r="E512" s="103"/>
      <c r="F512" s="29"/>
    </row>
    <row r="513" spans="1:6">
      <c r="B513" s="1315"/>
      <c r="C513" s="392"/>
      <c r="D513" s="1285"/>
      <c r="E513" s="103"/>
      <c r="F513" s="29"/>
    </row>
    <row r="514" spans="1:6" ht="63.75">
      <c r="A514" s="393">
        <v>5001</v>
      </c>
      <c r="B514" s="408" t="s">
        <v>3116</v>
      </c>
      <c r="C514" s="1334"/>
      <c r="D514" s="1342"/>
      <c r="E514" s="1343"/>
      <c r="F514" s="457"/>
    </row>
    <row r="515" spans="1:6" ht="38.25">
      <c r="B515" s="408" t="s">
        <v>3117</v>
      </c>
      <c r="C515" s="1334"/>
      <c r="D515" s="1342"/>
      <c r="E515" s="1343"/>
      <c r="F515" s="457"/>
    </row>
    <row r="516" spans="1:6" ht="38.25">
      <c r="B516" s="408" t="s">
        <v>3118</v>
      </c>
      <c r="C516" s="1334"/>
      <c r="D516" s="1342"/>
      <c r="E516" s="1343"/>
      <c r="F516" s="457"/>
    </row>
    <row r="517" spans="1:6">
      <c r="B517" s="408"/>
      <c r="C517" s="1334"/>
      <c r="D517" s="1342"/>
      <c r="E517" s="1343"/>
      <c r="F517" s="457"/>
    </row>
    <row r="518" spans="1:6" ht="24.75">
      <c r="B518" s="408" t="s">
        <v>3119</v>
      </c>
      <c r="C518" s="1344"/>
      <c r="D518" s="1345"/>
      <c r="E518" s="1343"/>
      <c r="F518" s="457"/>
    </row>
    <row r="519" spans="1:6" ht="63.75">
      <c r="B519" s="408" t="s">
        <v>3120</v>
      </c>
      <c r="C519" s="1344"/>
      <c r="D519" s="1345"/>
      <c r="E519" s="1343"/>
      <c r="F519" s="457"/>
    </row>
    <row r="520" spans="1:6" ht="48.75">
      <c r="B520" s="408" t="s">
        <v>3121</v>
      </c>
      <c r="C520" s="1344"/>
      <c r="D520" s="1345"/>
      <c r="E520" s="1343"/>
      <c r="F520" s="457"/>
    </row>
    <row r="521" spans="1:6" ht="38.25">
      <c r="B521" s="408" t="s">
        <v>3122</v>
      </c>
      <c r="C521" s="1344" t="s">
        <v>3123</v>
      </c>
      <c r="D521" s="1345">
        <v>948</v>
      </c>
      <c r="E521" s="1343"/>
      <c r="F521" s="29">
        <f>D521*E521</f>
        <v>0</v>
      </c>
    </row>
    <row r="522" spans="1:6">
      <c r="B522" s="408" t="s">
        <v>3124</v>
      </c>
      <c r="C522" s="1344"/>
      <c r="D522" s="1345"/>
      <c r="E522" s="1343"/>
      <c r="F522" s="29"/>
    </row>
    <row r="523" spans="1:6">
      <c r="B523" s="408" t="s">
        <v>3125</v>
      </c>
      <c r="C523" s="1344" t="s">
        <v>3123</v>
      </c>
      <c r="D523" s="1345">
        <v>80</v>
      </c>
      <c r="E523" s="1343"/>
      <c r="F523" s="29">
        <f>D523*E523</f>
        <v>0</v>
      </c>
    </row>
    <row r="524" spans="1:6">
      <c r="B524" s="1346"/>
      <c r="C524" s="392"/>
      <c r="D524" s="245"/>
      <c r="E524" s="131"/>
      <c r="F524" s="343"/>
    </row>
    <row r="525" spans="1:6">
      <c r="B525" s="1347" t="s">
        <v>3126</v>
      </c>
      <c r="C525" s="1334"/>
      <c r="D525" s="1342"/>
      <c r="E525" s="185"/>
      <c r="F525" s="1348"/>
    </row>
    <row r="526" spans="1:6">
      <c r="B526" s="1349" t="s">
        <v>2834</v>
      </c>
      <c r="C526" s="1334"/>
      <c r="D526" s="1342"/>
      <c r="E526" s="185"/>
      <c r="F526" s="1348"/>
    </row>
    <row r="527" spans="1:6" ht="25.5">
      <c r="B527" s="1347" t="s">
        <v>3127</v>
      </c>
      <c r="C527" s="1334"/>
      <c r="D527" s="1342"/>
      <c r="E527" s="185"/>
      <c r="F527" s="1348"/>
    </row>
    <row r="528" spans="1:6" s="181" customFormat="1" ht="30" customHeight="1">
      <c r="A528" s="394"/>
      <c r="B528" s="395" t="s">
        <v>2939</v>
      </c>
      <c r="C528" s="396"/>
      <c r="D528" s="397"/>
      <c r="E528" s="103"/>
      <c r="F528" s="458"/>
    </row>
    <row r="529" spans="1:6" s="181" customFormat="1">
      <c r="A529" s="394"/>
      <c r="B529" s="395"/>
      <c r="C529" s="396"/>
      <c r="D529" s="397"/>
      <c r="E529" s="103"/>
      <c r="F529" s="458"/>
    </row>
    <row r="530" spans="1:6" s="181" customFormat="1" ht="63.75">
      <c r="A530" s="398">
        <f>IF((B530&lt;&gt;""),A514+1,"")</f>
        <v>5002</v>
      </c>
      <c r="B530" s="408" t="s">
        <v>3128</v>
      </c>
      <c r="C530" s="409"/>
      <c r="D530" s="1350"/>
      <c r="E530" s="183"/>
      <c r="F530" s="29"/>
    </row>
    <row r="531" spans="1:6" s="181" customFormat="1">
      <c r="A531" s="394"/>
      <c r="B531" s="410" t="s">
        <v>3129</v>
      </c>
      <c r="C531" s="1344" t="s">
        <v>7</v>
      </c>
      <c r="D531" s="1351">
        <v>96</v>
      </c>
      <c r="E531" s="183"/>
      <c r="F531" s="29">
        <f>D531*E531</f>
        <v>0</v>
      </c>
    </row>
    <row r="532" spans="1:6" s="181" customFormat="1">
      <c r="A532" s="394"/>
      <c r="B532" s="1347"/>
      <c r="C532" s="1334"/>
      <c r="D532" s="1342"/>
      <c r="E532" s="183"/>
      <c r="F532" s="29"/>
    </row>
    <row r="533" spans="1:6" s="181" customFormat="1" ht="76.5">
      <c r="A533" s="398">
        <f>IF((B533&lt;&gt;""),A530+1,"")</f>
        <v>5003</v>
      </c>
      <c r="B533" s="408" t="s">
        <v>3130</v>
      </c>
      <c r="C533" s="1334"/>
      <c r="D533" s="1342"/>
      <c r="E533" s="183"/>
      <c r="F533" s="29"/>
    </row>
    <row r="534" spans="1:6" s="181" customFormat="1">
      <c r="A534" s="394"/>
      <c r="B534" s="410" t="s">
        <v>3129</v>
      </c>
      <c r="C534" s="1344" t="s">
        <v>7</v>
      </c>
      <c r="D534" s="1351">
        <v>96</v>
      </c>
      <c r="E534" s="183"/>
      <c r="F534" s="29">
        <f>D534*E534</f>
        <v>0</v>
      </c>
    </row>
    <row r="535" spans="1:6" s="181" customFormat="1">
      <c r="A535" s="394"/>
      <c r="B535" s="395"/>
      <c r="C535" s="396"/>
      <c r="D535" s="397"/>
      <c r="E535" s="103"/>
      <c r="F535" s="29"/>
    </row>
    <row r="536" spans="1:6" s="181" customFormat="1" ht="38.25">
      <c r="A536" s="398">
        <f>IF((B536&lt;&gt;""),A533+1,"")</f>
        <v>5004</v>
      </c>
      <c r="B536" s="30" t="s">
        <v>3131</v>
      </c>
      <c r="C536" s="411"/>
      <c r="D536" s="1351"/>
      <c r="E536" s="183"/>
      <c r="F536" s="29"/>
    </row>
    <row r="537" spans="1:6" s="181" customFormat="1">
      <c r="A537" s="394"/>
      <c r="B537" s="412" t="s">
        <v>3129</v>
      </c>
      <c r="C537" s="1344" t="s">
        <v>7</v>
      </c>
      <c r="D537" s="1351">
        <v>96</v>
      </c>
      <c r="E537" s="183"/>
      <c r="F537" s="29">
        <f>D537*E537</f>
        <v>0</v>
      </c>
    </row>
    <row r="538" spans="1:6" s="181" customFormat="1">
      <c r="A538" s="394"/>
      <c r="B538" s="395"/>
      <c r="C538" s="396"/>
      <c r="D538" s="397"/>
      <c r="E538" s="103"/>
      <c r="F538" s="29"/>
    </row>
    <row r="539" spans="1:6" s="181" customFormat="1">
      <c r="A539" s="398">
        <f>IF((B539&lt;&gt;""),A536+1,"")</f>
        <v>5005</v>
      </c>
      <c r="B539" s="1347" t="s">
        <v>3132</v>
      </c>
      <c r="C539" s="1344" t="s">
        <v>7</v>
      </c>
      <c r="D539" s="1345">
        <v>192</v>
      </c>
      <c r="E539" s="1343"/>
      <c r="F539" s="29">
        <f t="shared" ref="F539:F597" si="6">D539*E539</f>
        <v>0</v>
      </c>
    </row>
    <row r="540" spans="1:6" s="181" customFormat="1">
      <c r="A540" s="394"/>
      <c r="B540" s="1347"/>
      <c r="C540" s="1344"/>
      <c r="D540" s="1345"/>
      <c r="E540" s="1343"/>
      <c r="F540" s="29"/>
    </row>
    <row r="541" spans="1:6" s="181" customFormat="1">
      <c r="A541" s="398">
        <f>IF((B541&lt;&gt;""),A539+1,"")</f>
        <v>5006</v>
      </c>
      <c r="B541" s="1347" t="s">
        <v>3133</v>
      </c>
      <c r="C541" s="1344" t="s">
        <v>7</v>
      </c>
      <c r="D541" s="1345">
        <v>192</v>
      </c>
      <c r="E541" s="1343"/>
      <c r="F541" s="29">
        <f t="shared" si="6"/>
        <v>0</v>
      </c>
    </row>
    <row r="542" spans="1:6" s="181" customFormat="1">
      <c r="A542" s="394"/>
      <c r="B542" s="1347"/>
      <c r="C542" s="1344"/>
      <c r="D542" s="1345"/>
      <c r="E542" s="1343"/>
      <c r="F542" s="29"/>
    </row>
    <row r="543" spans="1:6" s="181" customFormat="1">
      <c r="A543" s="398">
        <f>IF((B543&lt;&gt;""),A541+1,"")</f>
        <v>5007</v>
      </c>
      <c r="B543" s="1347" t="s">
        <v>3134</v>
      </c>
      <c r="C543" s="1344" t="s">
        <v>7</v>
      </c>
      <c r="D543" s="1345">
        <v>96</v>
      </c>
      <c r="E543" s="1343"/>
      <c r="F543" s="29">
        <f t="shared" si="6"/>
        <v>0</v>
      </c>
    </row>
    <row r="544" spans="1:6" s="181" customFormat="1">
      <c r="A544" s="394"/>
      <c r="B544" s="1347"/>
      <c r="C544" s="1344"/>
      <c r="D544" s="1345"/>
      <c r="E544" s="1343"/>
      <c r="F544" s="29"/>
    </row>
    <row r="545" spans="1:12" s="181" customFormat="1">
      <c r="A545" s="398">
        <f>IF((B545&lt;&gt;""),A543+1,"")</f>
        <v>5008</v>
      </c>
      <c r="B545" s="1347" t="s">
        <v>3135</v>
      </c>
      <c r="C545" s="1344" t="s">
        <v>7</v>
      </c>
      <c r="D545" s="1345">
        <v>96</v>
      </c>
      <c r="E545" s="1343"/>
      <c r="F545" s="29">
        <f t="shared" si="6"/>
        <v>0</v>
      </c>
    </row>
    <row r="546" spans="1:12" s="181" customFormat="1">
      <c r="A546" s="394"/>
      <c r="B546" s="1347"/>
      <c r="C546" s="1344"/>
      <c r="D546" s="1345"/>
      <c r="E546" s="1343"/>
      <c r="F546" s="29"/>
    </row>
    <row r="547" spans="1:12" s="181" customFormat="1">
      <c r="A547" s="398">
        <f>IF((B547&lt;&gt;""),A545+1,"")</f>
        <v>5009</v>
      </c>
      <c r="B547" s="343" t="s">
        <v>3136</v>
      </c>
      <c r="C547" s="1344" t="s">
        <v>7</v>
      </c>
      <c r="D547" s="1345">
        <v>384</v>
      </c>
      <c r="E547" s="1343"/>
      <c r="F547" s="29">
        <f t="shared" si="6"/>
        <v>0</v>
      </c>
    </row>
    <row r="548" spans="1:12" s="181" customFormat="1">
      <c r="A548" s="394"/>
      <c r="B548" s="1347"/>
      <c r="C548" s="1344"/>
      <c r="D548" s="1345"/>
      <c r="E548" s="1343"/>
      <c r="F548" s="29"/>
    </row>
    <row r="549" spans="1:12" ht="76.5">
      <c r="A549" s="398">
        <f>IF((B549&lt;&gt;""),A547+1,"")</f>
        <v>5010</v>
      </c>
      <c r="B549" s="1352" t="s">
        <v>3137</v>
      </c>
      <c r="C549" s="413"/>
      <c r="D549" s="414"/>
      <c r="E549" s="186"/>
      <c r="F549" s="29"/>
    </row>
    <row r="550" spans="1:12">
      <c r="A550" s="398"/>
      <c r="B550" s="1333" t="s">
        <v>3065</v>
      </c>
      <c r="C550" s="1334" t="s">
        <v>6</v>
      </c>
      <c r="D550" s="1332">
        <v>25</v>
      </c>
      <c r="E550" s="183"/>
      <c r="F550" s="29">
        <f t="shared" si="6"/>
        <v>0</v>
      </c>
      <c r="I550" s="1353"/>
      <c r="J550" s="1354"/>
      <c r="K550" s="1355"/>
      <c r="L550" s="183"/>
    </row>
    <row r="551" spans="1:12">
      <c r="A551" s="398"/>
      <c r="B551" s="1333" t="s">
        <v>3066</v>
      </c>
      <c r="C551" s="1334" t="s">
        <v>6</v>
      </c>
      <c r="D551" s="1332">
        <v>35</v>
      </c>
      <c r="E551" s="183"/>
      <c r="F551" s="29">
        <f t="shared" si="6"/>
        <v>0</v>
      </c>
      <c r="I551" s="1353"/>
      <c r="J551" s="1354"/>
      <c r="K551" s="1355"/>
      <c r="L551" s="183"/>
    </row>
    <row r="552" spans="1:12">
      <c r="A552" s="398"/>
      <c r="B552" s="1333" t="s">
        <v>3067</v>
      </c>
      <c r="C552" s="1334" t="s">
        <v>6</v>
      </c>
      <c r="D552" s="1332">
        <v>30</v>
      </c>
      <c r="E552" s="183"/>
      <c r="F552" s="29">
        <f t="shared" si="6"/>
        <v>0</v>
      </c>
      <c r="I552" s="1353"/>
      <c r="J552" s="1354"/>
      <c r="K552" s="1355"/>
      <c r="L552" s="183"/>
    </row>
    <row r="553" spans="1:12">
      <c r="A553" s="398"/>
      <c r="B553" s="1333" t="s">
        <v>3068</v>
      </c>
      <c r="C553" s="1334" t="s">
        <v>6</v>
      </c>
      <c r="D553" s="1332">
        <v>90</v>
      </c>
      <c r="E553" s="183"/>
      <c r="F553" s="29">
        <f t="shared" si="6"/>
        <v>0</v>
      </c>
      <c r="I553" s="380"/>
      <c r="J553" s="1354"/>
      <c r="K553" s="1355"/>
      <c r="L553" s="183"/>
    </row>
    <row r="554" spans="1:12">
      <c r="A554" s="398"/>
      <c r="B554" s="1333" t="s">
        <v>3069</v>
      </c>
      <c r="C554" s="1334" t="s">
        <v>6</v>
      </c>
      <c r="D554" s="1332">
        <v>160</v>
      </c>
      <c r="E554" s="183"/>
      <c r="F554" s="29">
        <f t="shared" si="6"/>
        <v>0</v>
      </c>
      <c r="I554" s="380"/>
      <c r="J554" s="1354"/>
      <c r="K554" s="1355"/>
      <c r="L554" s="183"/>
    </row>
    <row r="555" spans="1:12">
      <c r="A555" s="398"/>
      <c r="B555" s="1333" t="s">
        <v>3138</v>
      </c>
      <c r="C555" s="1334" t="s">
        <v>6</v>
      </c>
      <c r="D555" s="1332">
        <v>120</v>
      </c>
      <c r="E555" s="183"/>
      <c r="F555" s="29">
        <f t="shared" si="6"/>
        <v>0</v>
      </c>
      <c r="I555" s="380"/>
      <c r="J555" s="1354"/>
      <c r="K555" s="1355"/>
      <c r="L555" s="183"/>
    </row>
    <row r="556" spans="1:12">
      <c r="A556" s="398"/>
      <c r="B556" s="1333" t="s">
        <v>3070</v>
      </c>
      <c r="C556" s="1334" t="s">
        <v>6</v>
      </c>
      <c r="D556" s="1332">
        <v>260</v>
      </c>
      <c r="E556" s="183"/>
      <c r="F556" s="29">
        <f t="shared" si="6"/>
        <v>0</v>
      </c>
      <c r="I556" s="380"/>
      <c r="J556" s="1354"/>
      <c r="K556" s="1355"/>
      <c r="L556" s="183"/>
    </row>
    <row r="557" spans="1:12">
      <c r="A557" s="398"/>
      <c r="B557" s="1333"/>
      <c r="C557" s="1334"/>
      <c r="D557" s="1332"/>
      <c r="E557" s="183"/>
      <c r="F557" s="29"/>
    </row>
    <row r="558" spans="1:12" ht="25.5">
      <c r="A558" s="398">
        <f>IF((B558&lt;&gt;""),A549+1,"")</f>
        <v>5011</v>
      </c>
      <c r="B558" s="1333" t="s">
        <v>3139</v>
      </c>
      <c r="C558" s="1334"/>
      <c r="D558" s="1332"/>
      <c r="E558" s="183"/>
      <c r="F558" s="29"/>
    </row>
    <row r="559" spans="1:12">
      <c r="A559" s="398"/>
      <c r="B559" s="1333" t="s">
        <v>3140</v>
      </c>
      <c r="C559" s="1334" t="s">
        <v>6</v>
      </c>
      <c r="D559" s="1332">
        <v>50</v>
      </c>
      <c r="E559" s="183"/>
      <c r="F559" s="29">
        <f t="shared" si="6"/>
        <v>0</v>
      </c>
    </row>
    <row r="560" spans="1:12">
      <c r="A560" s="398"/>
      <c r="B560" s="1333" t="s">
        <v>3141</v>
      </c>
      <c r="C560" s="1334" t="s">
        <v>6</v>
      </c>
      <c r="D560" s="1332">
        <v>90</v>
      </c>
      <c r="E560" s="183"/>
      <c r="F560" s="29">
        <f t="shared" si="6"/>
        <v>0</v>
      </c>
    </row>
    <row r="561" spans="1:6">
      <c r="A561" s="398"/>
      <c r="B561" s="1333" t="s">
        <v>3142</v>
      </c>
      <c r="C561" s="1334" t="s">
        <v>6</v>
      </c>
      <c r="D561" s="1332">
        <v>180</v>
      </c>
      <c r="E561" s="183"/>
      <c r="F561" s="29">
        <f t="shared" si="6"/>
        <v>0</v>
      </c>
    </row>
    <row r="562" spans="1:6">
      <c r="A562" s="398"/>
      <c r="B562" s="1333" t="s">
        <v>3143</v>
      </c>
      <c r="C562" s="1334" t="s">
        <v>6</v>
      </c>
      <c r="D562" s="1332">
        <v>800</v>
      </c>
      <c r="E562" s="183"/>
      <c r="F562" s="29">
        <f t="shared" si="6"/>
        <v>0</v>
      </c>
    </row>
    <row r="563" spans="1:6">
      <c r="A563" s="398"/>
      <c r="B563" s="1333"/>
      <c r="C563" s="1334"/>
      <c r="D563" s="1332"/>
      <c r="E563" s="183"/>
      <c r="F563" s="29"/>
    </row>
    <row r="564" spans="1:6" ht="76.5">
      <c r="A564" s="398">
        <f>IF((B564&lt;&gt;""),A558+1,"")</f>
        <v>5012</v>
      </c>
      <c r="B564" s="1352" t="s">
        <v>3144</v>
      </c>
      <c r="C564" s="1344" t="s">
        <v>2219</v>
      </c>
      <c r="D564" s="1345">
        <v>75</v>
      </c>
      <c r="E564" s="1356"/>
      <c r="F564" s="29">
        <f t="shared" si="6"/>
        <v>0</v>
      </c>
    </row>
    <row r="565" spans="1:6">
      <c r="A565" s="398"/>
      <c r="B565" s="1333"/>
      <c r="C565" s="1334"/>
      <c r="D565" s="1332"/>
      <c r="E565" s="183"/>
      <c r="F565" s="29"/>
    </row>
    <row r="566" spans="1:6" ht="89.25">
      <c r="A566" s="398">
        <f>IF((B566&lt;&gt;""),A564+1,"")</f>
        <v>5013</v>
      </c>
      <c r="B566" s="408" t="s">
        <v>3145</v>
      </c>
      <c r="C566" s="415"/>
      <c r="D566" s="416"/>
      <c r="E566" s="183"/>
      <c r="F566" s="29"/>
    </row>
    <row r="567" spans="1:6">
      <c r="A567" s="398"/>
      <c r="B567" s="417" t="s">
        <v>3060</v>
      </c>
      <c r="C567" s="418" t="s">
        <v>7</v>
      </c>
      <c r="D567" s="419">
        <v>2</v>
      </c>
      <c r="E567" s="183"/>
      <c r="F567" s="29">
        <f t="shared" si="6"/>
        <v>0</v>
      </c>
    </row>
    <row r="568" spans="1:6">
      <c r="A568" s="398"/>
      <c r="B568" s="417" t="s">
        <v>3146</v>
      </c>
      <c r="C568" s="418" t="s">
        <v>7</v>
      </c>
      <c r="D568" s="419">
        <v>1</v>
      </c>
      <c r="E568" s="183"/>
      <c r="F568" s="29">
        <f t="shared" si="6"/>
        <v>0</v>
      </c>
    </row>
    <row r="569" spans="1:6">
      <c r="A569" s="398"/>
      <c r="B569" s="417" t="s">
        <v>3147</v>
      </c>
      <c r="C569" s="418" t="s">
        <v>7</v>
      </c>
      <c r="D569" s="419">
        <v>1</v>
      </c>
      <c r="E569" s="183"/>
      <c r="F569" s="29">
        <f t="shared" si="6"/>
        <v>0</v>
      </c>
    </row>
    <row r="570" spans="1:6">
      <c r="A570" s="398"/>
      <c r="B570" s="417" t="s">
        <v>3061</v>
      </c>
      <c r="C570" s="418" t="s">
        <v>7</v>
      </c>
      <c r="D570" s="419">
        <v>2</v>
      </c>
      <c r="E570" s="183"/>
      <c r="F570" s="29">
        <f t="shared" si="6"/>
        <v>0</v>
      </c>
    </row>
    <row r="571" spans="1:6">
      <c r="A571" s="398"/>
      <c r="B571" s="417" t="s">
        <v>3062</v>
      </c>
      <c r="C571" s="418" t="s">
        <v>7</v>
      </c>
      <c r="D571" s="419">
        <v>2</v>
      </c>
      <c r="E571" s="183"/>
      <c r="F571" s="29">
        <f t="shared" si="6"/>
        <v>0</v>
      </c>
    </row>
    <row r="572" spans="1:6">
      <c r="A572" s="398"/>
      <c r="B572" s="417"/>
      <c r="C572" s="418"/>
      <c r="D572" s="419"/>
      <c r="E572" s="183"/>
      <c r="F572" s="29"/>
    </row>
    <row r="573" spans="1:6" ht="63.75">
      <c r="A573" s="398">
        <f>IF((B573&lt;&gt;""),A566+1,"")</f>
        <v>5014</v>
      </c>
      <c r="B573" s="1352" t="s">
        <v>3148</v>
      </c>
      <c r="C573" s="1344" t="s">
        <v>96</v>
      </c>
      <c r="D573" s="1345">
        <v>1</v>
      </c>
      <c r="E573" s="1356"/>
      <c r="F573" s="29">
        <f t="shared" si="6"/>
        <v>0</v>
      </c>
    </row>
    <row r="574" spans="1:6">
      <c r="A574" s="398"/>
      <c r="B574" s="1352"/>
      <c r="C574" s="1357"/>
      <c r="D574" s="1358"/>
      <c r="E574" s="1359"/>
      <c r="F574" s="29"/>
    </row>
    <row r="575" spans="1:6" ht="25.5">
      <c r="A575" s="398">
        <f>IF((B575&lt;&gt;""),A573+1,"")</f>
        <v>5015</v>
      </c>
      <c r="B575" s="1352" t="s">
        <v>3149</v>
      </c>
      <c r="C575" s="1344" t="s">
        <v>96</v>
      </c>
      <c r="D575" s="1345">
        <v>16</v>
      </c>
      <c r="E575" s="1359"/>
      <c r="F575" s="29">
        <f t="shared" si="6"/>
        <v>0</v>
      </c>
    </row>
    <row r="576" spans="1:6">
      <c r="A576" s="398"/>
      <c r="B576" s="1347"/>
      <c r="C576" s="1344"/>
      <c r="D576" s="1345"/>
      <c r="E576" s="1343"/>
      <c r="F576" s="29"/>
    </row>
    <row r="577" spans="1:6" ht="25.5">
      <c r="A577" s="398">
        <f>IF((B577&lt;&gt;""),A575+1,"")</f>
        <v>5016</v>
      </c>
      <c r="B577" s="1352" t="s">
        <v>3150</v>
      </c>
      <c r="C577" s="1344"/>
      <c r="D577" s="1360"/>
      <c r="E577" s="1359"/>
      <c r="F577" s="29"/>
    </row>
    <row r="578" spans="1:6">
      <c r="A578" s="398"/>
      <c r="B578" s="1352" t="s">
        <v>3151</v>
      </c>
      <c r="C578" s="1344"/>
      <c r="D578" s="1360"/>
      <c r="E578" s="1359"/>
      <c r="F578" s="29"/>
    </row>
    <row r="579" spans="1:6">
      <c r="A579" s="398"/>
      <c r="B579" s="1352" t="s">
        <v>3152</v>
      </c>
      <c r="C579" s="1344"/>
      <c r="D579" s="1360"/>
      <c r="E579" s="1359"/>
      <c r="F579" s="29"/>
    </row>
    <row r="580" spans="1:6">
      <c r="A580" s="398"/>
      <c r="B580" s="1352" t="s">
        <v>3153</v>
      </c>
      <c r="C580" s="1344"/>
      <c r="D580" s="1360"/>
      <c r="E580" s="1359"/>
      <c r="F580" s="29"/>
    </row>
    <row r="581" spans="1:6">
      <c r="A581" s="398"/>
      <c r="B581" s="1352" t="s">
        <v>3154</v>
      </c>
      <c r="C581" s="1344"/>
      <c r="D581" s="1360"/>
      <c r="E581" s="1359"/>
      <c r="F581" s="29"/>
    </row>
    <row r="582" spans="1:6">
      <c r="A582" s="398"/>
      <c r="B582" s="1352" t="s">
        <v>3155</v>
      </c>
      <c r="C582" s="1344" t="s">
        <v>96</v>
      </c>
      <c r="D582" s="1345">
        <v>1</v>
      </c>
      <c r="E582" s="1359"/>
      <c r="F582" s="29">
        <f t="shared" si="6"/>
        <v>0</v>
      </c>
    </row>
    <row r="583" spans="1:6">
      <c r="A583" s="398"/>
      <c r="B583" s="1352"/>
      <c r="C583" s="1344"/>
      <c r="D583" s="1345"/>
      <c r="E583" s="1359"/>
      <c r="F583" s="29"/>
    </row>
    <row r="584" spans="1:6" ht="25.5">
      <c r="A584" s="398">
        <f>IF((B584&lt;&gt;""),A577+1,"")</f>
        <v>5017</v>
      </c>
      <c r="B584" s="1361" t="s">
        <v>3109</v>
      </c>
      <c r="C584" s="1334" t="s">
        <v>96</v>
      </c>
      <c r="D584" s="1332">
        <v>1</v>
      </c>
      <c r="E584" s="183"/>
      <c r="F584" s="29">
        <f t="shared" si="6"/>
        <v>0</v>
      </c>
    </row>
    <row r="585" spans="1:6">
      <c r="A585" s="398"/>
      <c r="B585" s="1352"/>
      <c r="C585" s="1344"/>
      <c r="D585" s="1360"/>
      <c r="E585" s="1359"/>
      <c r="F585" s="29"/>
    </row>
    <row r="586" spans="1:6" ht="63.75">
      <c r="A586" s="398">
        <f>IF((B586&lt;&gt;""),A584+1,"")</f>
        <v>5018</v>
      </c>
      <c r="B586" s="1352" t="s">
        <v>3110</v>
      </c>
      <c r="C586" s="1344" t="s">
        <v>8</v>
      </c>
      <c r="D586" s="1345">
        <v>1</v>
      </c>
      <c r="E586" s="1359"/>
      <c r="F586" s="29">
        <f t="shared" si="6"/>
        <v>0</v>
      </c>
    </row>
    <row r="587" spans="1:6">
      <c r="A587" s="398"/>
      <c r="B587" s="1352"/>
      <c r="C587" s="1344"/>
      <c r="D587" s="1345"/>
      <c r="E587" s="1359"/>
      <c r="F587" s="29"/>
    </row>
    <row r="588" spans="1:6" ht="25.5">
      <c r="A588" s="398">
        <f>IF((B588&lt;&gt;""),A586+1,"")</f>
        <v>5019</v>
      </c>
      <c r="B588" s="1352" t="s">
        <v>3156</v>
      </c>
      <c r="C588" s="1344" t="s">
        <v>96</v>
      </c>
      <c r="D588" s="1345">
        <v>1</v>
      </c>
      <c r="E588" s="1359"/>
      <c r="F588" s="29">
        <f t="shared" si="6"/>
        <v>0</v>
      </c>
    </row>
    <row r="589" spans="1:6">
      <c r="A589" s="398"/>
      <c r="B589" s="1352"/>
      <c r="C589" s="1344"/>
      <c r="D589" s="1360"/>
      <c r="E589" s="1359"/>
      <c r="F589" s="29"/>
    </row>
    <row r="590" spans="1:6">
      <c r="A590" s="398">
        <f>IF((B590&lt;&gt;""),A588+1,"")</f>
        <v>5020</v>
      </c>
      <c r="B590" s="1352" t="s">
        <v>3157</v>
      </c>
      <c r="C590" s="1344" t="s">
        <v>96</v>
      </c>
      <c r="D590" s="1345">
        <v>1</v>
      </c>
      <c r="E590" s="1359"/>
      <c r="F590" s="29">
        <f t="shared" si="6"/>
        <v>0</v>
      </c>
    </row>
    <row r="591" spans="1:6">
      <c r="A591" s="398"/>
      <c r="B591" s="1352"/>
      <c r="C591" s="1344"/>
      <c r="D591" s="1360"/>
      <c r="E591" s="1359"/>
      <c r="F591" s="29"/>
    </row>
    <row r="592" spans="1:6" ht="51">
      <c r="A592" s="398">
        <f>IF((B592&lt;&gt;""),A590+1,"")</f>
        <v>5021</v>
      </c>
      <c r="B592" s="1352" t="s">
        <v>3112</v>
      </c>
      <c r="C592" s="1344" t="s">
        <v>8</v>
      </c>
      <c r="D592" s="1345">
        <v>1</v>
      </c>
      <c r="E592" s="1359"/>
      <c r="F592" s="29">
        <f t="shared" si="6"/>
        <v>0</v>
      </c>
    </row>
    <row r="593" spans="1:6">
      <c r="A593" s="398"/>
      <c r="B593" s="1352"/>
      <c r="C593" s="1344"/>
      <c r="D593" s="1345"/>
      <c r="E593" s="1359"/>
      <c r="F593" s="29"/>
    </row>
    <row r="594" spans="1:6" ht="38.25">
      <c r="A594" s="398">
        <f>IF((B594&lt;&gt;""),A592+1,"")</f>
        <v>5022</v>
      </c>
      <c r="B594" s="1352" t="s">
        <v>3158</v>
      </c>
      <c r="C594" s="1344"/>
      <c r="D594" s="1345"/>
      <c r="E594" s="1359"/>
      <c r="F594" s="29"/>
    </row>
    <row r="595" spans="1:6" ht="38.25">
      <c r="A595" s="398"/>
      <c r="B595" s="1352" t="s">
        <v>3113</v>
      </c>
      <c r="C595" s="1344" t="s">
        <v>8</v>
      </c>
      <c r="D595" s="1345">
        <v>1</v>
      </c>
      <c r="E595" s="1359"/>
      <c r="F595" s="29">
        <f t="shared" si="6"/>
        <v>0</v>
      </c>
    </row>
    <row r="596" spans="1:6">
      <c r="A596" s="398"/>
      <c r="B596" s="1352"/>
      <c r="C596" s="1344"/>
      <c r="D596" s="1345"/>
      <c r="E596" s="1359"/>
      <c r="F596" s="29"/>
    </row>
    <row r="597" spans="1:6" ht="13.5" thickBot="1">
      <c r="A597" s="398">
        <f>IF((B597&lt;&gt;""),A594+1,"")</f>
        <v>5023</v>
      </c>
      <c r="B597" s="1362" t="s">
        <v>3159</v>
      </c>
      <c r="C597" s="1363" t="s">
        <v>8</v>
      </c>
      <c r="D597" s="1364">
        <v>1</v>
      </c>
      <c r="E597" s="1365"/>
      <c r="F597" s="29">
        <f t="shared" si="6"/>
        <v>0</v>
      </c>
    </row>
    <row r="598" spans="1:6" ht="13.5" thickTop="1">
      <c r="A598" s="398"/>
      <c r="B598" s="1352"/>
      <c r="C598" s="1344"/>
      <c r="D598" s="1345"/>
      <c r="E598" s="1359"/>
      <c r="F598" s="29"/>
    </row>
    <row r="599" spans="1:6" s="379" customFormat="1">
      <c r="A599" s="420"/>
      <c r="B599" s="1366" t="s">
        <v>3160</v>
      </c>
      <c r="C599" s="421"/>
      <c r="D599" s="422"/>
      <c r="E599" s="187"/>
      <c r="F599" s="455">
        <f>SUM(F521:F597)</f>
        <v>0</v>
      </c>
    </row>
    <row r="600" spans="1:6">
      <c r="A600" s="398"/>
      <c r="B600" s="343"/>
      <c r="C600" s="392"/>
      <c r="D600" s="1285"/>
      <c r="E600" s="103"/>
      <c r="F600" s="29"/>
    </row>
    <row r="601" spans="1:6" ht="25.5">
      <c r="A601" s="385" t="s">
        <v>1140</v>
      </c>
      <c r="B601" s="1367" t="s">
        <v>3161</v>
      </c>
      <c r="C601" s="392"/>
      <c r="D601" s="1285"/>
      <c r="E601" s="103"/>
      <c r="F601" s="29"/>
    </row>
    <row r="602" spans="1:6">
      <c r="B602" s="1315"/>
      <c r="C602" s="392"/>
      <c r="D602" s="1285"/>
      <c r="E602" s="103"/>
      <c r="F602" s="29"/>
    </row>
    <row r="603" spans="1:6">
      <c r="A603" s="393">
        <v>6001</v>
      </c>
      <c r="B603" s="408" t="s">
        <v>3162</v>
      </c>
      <c r="C603" s="392"/>
      <c r="D603" s="1285"/>
      <c r="E603" s="103"/>
      <c r="F603" s="29"/>
    </row>
    <row r="604" spans="1:6">
      <c r="A604" s="398"/>
      <c r="B604" s="408"/>
      <c r="C604" s="392"/>
      <c r="D604" s="1285"/>
      <c r="E604" s="103"/>
      <c r="F604" s="29"/>
    </row>
    <row r="605" spans="1:6">
      <c r="A605" s="343"/>
      <c r="B605" s="1368" t="s">
        <v>3163</v>
      </c>
      <c r="C605" s="392"/>
      <c r="D605" s="1285"/>
      <c r="E605" s="103"/>
      <c r="F605" s="29"/>
    </row>
    <row r="606" spans="1:6" ht="38.25">
      <c r="A606" s="398"/>
      <c r="B606" s="1368" t="s">
        <v>3164</v>
      </c>
      <c r="C606" s="392"/>
      <c r="D606" s="1285"/>
      <c r="E606" s="103"/>
      <c r="F606" s="29"/>
    </row>
    <row r="607" spans="1:6" ht="38.25">
      <c r="A607" s="398"/>
      <c r="B607" s="1368" t="s">
        <v>3165</v>
      </c>
      <c r="C607" s="392"/>
      <c r="D607" s="1285"/>
      <c r="E607" s="103"/>
      <c r="F607" s="29"/>
    </row>
    <row r="608" spans="1:6" ht="38.25">
      <c r="A608" s="398"/>
      <c r="B608" s="1368" t="s">
        <v>3164</v>
      </c>
      <c r="C608" s="392"/>
      <c r="D608" s="1285"/>
      <c r="E608" s="103"/>
      <c r="F608" s="29"/>
    </row>
    <row r="609" spans="1:6" ht="63.75">
      <c r="A609" s="398"/>
      <c r="B609" s="1368" t="s">
        <v>3166</v>
      </c>
      <c r="C609" s="392"/>
      <c r="D609" s="1285"/>
      <c r="E609" s="103"/>
      <c r="F609" s="29"/>
    </row>
    <row r="610" spans="1:6" ht="63.75">
      <c r="A610" s="398"/>
      <c r="B610" s="1368" t="s">
        <v>3167</v>
      </c>
      <c r="C610" s="392"/>
      <c r="D610" s="1285"/>
      <c r="E610" s="103"/>
      <c r="F610" s="29"/>
    </row>
    <row r="611" spans="1:6" ht="25.5">
      <c r="A611" s="398"/>
      <c r="B611" s="1368" t="s">
        <v>3168</v>
      </c>
      <c r="C611" s="392"/>
      <c r="D611" s="1285"/>
      <c r="E611" s="103"/>
      <c r="F611" s="29"/>
    </row>
    <row r="612" spans="1:6" ht="76.5">
      <c r="A612" s="398"/>
      <c r="B612" s="1368" t="s">
        <v>3169</v>
      </c>
      <c r="C612" s="392"/>
      <c r="D612" s="1285"/>
      <c r="E612" s="103"/>
      <c r="F612" s="29"/>
    </row>
    <row r="613" spans="1:6">
      <c r="A613" s="398"/>
      <c r="B613" s="1368" t="s">
        <v>3170</v>
      </c>
      <c r="C613" s="392"/>
      <c r="D613" s="1285"/>
      <c r="E613" s="103"/>
      <c r="F613" s="29"/>
    </row>
    <row r="614" spans="1:6">
      <c r="A614" s="398"/>
      <c r="B614" s="1368" t="s">
        <v>3171</v>
      </c>
      <c r="C614" s="392"/>
      <c r="D614" s="1285"/>
      <c r="E614" s="103"/>
      <c r="F614" s="29"/>
    </row>
    <row r="615" spans="1:6">
      <c r="A615" s="398"/>
      <c r="B615" s="1368" t="s">
        <v>3172</v>
      </c>
      <c r="C615" s="392"/>
      <c r="D615" s="1285"/>
      <c r="E615" s="103"/>
      <c r="F615" s="29"/>
    </row>
    <row r="616" spans="1:6">
      <c r="A616" s="398"/>
      <c r="B616" s="1368" t="s">
        <v>3173</v>
      </c>
      <c r="C616" s="392"/>
      <c r="D616" s="1285"/>
      <c r="E616" s="103"/>
      <c r="F616" s="29"/>
    </row>
    <row r="617" spans="1:6">
      <c r="A617" s="398"/>
      <c r="B617" s="1368" t="s">
        <v>3174</v>
      </c>
      <c r="C617" s="392"/>
      <c r="D617" s="1285"/>
      <c r="E617" s="103"/>
      <c r="F617" s="29"/>
    </row>
    <row r="618" spans="1:6">
      <c r="A618" s="398"/>
      <c r="B618" s="1368" t="s">
        <v>3175</v>
      </c>
      <c r="C618" s="392"/>
      <c r="D618" s="1285"/>
      <c r="E618" s="103"/>
      <c r="F618" s="29"/>
    </row>
    <row r="619" spans="1:6">
      <c r="A619" s="398"/>
      <c r="B619" s="1368" t="s">
        <v>3176</v>
      </c>
      <c r="C619" s="392"/>
      <c r="D619" s="1285"/>
      <c r="E619" s="103"/>
      <c r="F619" s="29"/>
    </row>
    <row r="620" spans="1:6">
      <c r="A620" s="398"/>
      <c r="B620" s="1368" t="s">
        <v>3177</v>
      </c>
      <c r="C620" s="392"/>
      <c r="D620" s="1285"/>
      <c r="E620" s="103"/>
      <c r="F620" s="29"/>
    </row>
    <row r="621" spans="1:6">
      <c r="A621" s="398"/>
      <c r="B621" s="1368" t="s">
        <v>3178</v>
      </c>
      <c r="C621" s="392"/>
      <c r="D621" s="1285"/>
      <c r="E621" s="103"/>
      <c r="F621" s="29"/>
    </row>
    <row r="622" spans="1:6">
      <c r="A622" s="398"/>
      <c r="B622" s="1368" t="s">
        <v>3179</v>
      </c>
      <c r="C622" s="392"/>
      <c r="D622" s="1285"/>
      <c r="E622" s="103"/>
      <c r="F622" s="29"/>
    </row>
    <row r="623" spans="1:6">
      <c r="A623" s="398"/>
      <c r="B623" s="1368" t="s">
        <v>3180</v>
      </c>
      <c r="C623" s="392"/>
      <c r="D623" s="1285"/>
      <c r="E623" s="103"/>
      <c r="F623" s="29"/>
    </row>
    <row r="624" spans="1:6">
      <c r="A624" s="398"/>
      <c r="B624" s="1368" t="s">
        <v>3181</v>
      </c>
      <c r="C624" s="392"/>
      <c r="D624" s="1285"/>
      <c r="E624" s="103"/>
      <c r="F624" s="29"/>
    </row>
    <row r="625" spans="1:6">
      <c r="A625" s="398"/>
      <c r="B625" s="1368" t="s">
        <v>3182</v>
      </c>
      <c r="C625" s="392"/>
      <c r="D625" s="1285"/>
      <c r="E625" s="103"/>
      <c r="F625" s="29"/>
    </row>
    <row r="626" spans="1:6">
      <c r="A626" s="398"/>
      <c r="B626" s="1368" t="s">
        <v>3183</v>
      </c>
      <c r="C626" s="392"/>
      <c r="D626" s="1285"/>
      <c r="E626" s="103"/>
      <c r="F626" s="29"/>
    </row>
    <row r="627" spans="1:6">
      <c r="A627" s="398"/>
      <c r="B627" s="1368" t="s">
        <v>3184</v>
      </c>
      <c r="C627" s="392"/>
      <c r="D627" s="1285"/>
      <c r="E627" s="103"/>
      <c r="F627" s="29"/>
    </row>
    <row r="628" spans="1:6">
      <c r="A628" s="398"/>
      <c r="B628" s="1368" t="s">
        <v>3185</v>
      </c>
      <c r="C628" s="392"/>
      <c r="D628" s="1285"/>
      <c r="E628" s="103"/>
      <c r="F628" s="29"/>
    </row>
    <row r="629" spans="1:6">
      <c r="A629" s="398"/>
      <c r="B629" s="1368" t="s">
        <v>3186</v>
      </c>
      <c r="C629" s="392"/>
      <c r="D629" s="1285"/>
      <c r="E629" s="103"/>
      <c r="F629" s="29"/>
    </row>
    <row r="630" spans="1:6">
      <c r="A630" s="398"/>
      <c r="B630" s="1368" t="s">
        <v>3187</v>
      </c>
      <c r="C630" s="392"/>
      <c r="D630" s="1285"/>
      <c r="E630" s="103"/>
      <c r="F630" s="29"/>
    </row>
    <row r="631" spans="1:6">
      <c r="A631" s="398"/>
      <c r="B631" s="1368" t="s">
        <v>3188</v>
      </c>
      <c r="C631" s="392"/>
      <c r="D631" s="1285"/>
      <c r="E631" s="103"/>
      <c r="F631" s="29"/>
    </row>
    <row r="632" spans="1:6">
      <c r="A632" s="398"/>
      <c r="B632" s="1368" t="s">
        <v>3189</v>
      </c>
      <c r="C632" s="392"/>
      <c r="D632" s="1285"/>
      <c r="E632" s="103"/>
      <c r="F632" s="29"/>
    </row>
    <row r="633" spans="1:6">
      <c r="A633" s="398"/>
      <c r="B633" s="1368" t="s">
        <v>3190</v>
      </c>
      <c r="C633" s="392"/>
      <c r="D633" s="1285"/>
      <c r="E633" s="103"/>
      <c r="F633" s="29"/>
    </row>
    <row r="634" spans="1:6" ht="25.5">
      <c r="A634" s="398"/>
      <c r="B634" s="1368" t="s">
        <v>3191</v>
      </c>
      <c r="C634" s="392"/>
      <c r="D634" s="1285"/>
      <c r="E634" s="103"/>
      <c r="F634" s="29"/>
    </row>
    <row r="635" spans="1:6">
      <c r="A635" s="398"/>
      <c r="B635" s="1369" t="s">
        <v>3192</v>
      </c>
      <c r="C635" s="392"/>
      <c r="D635" s="1285"/>
      <c r="E635" s="103"/>
      <c r="F635" s="29"/>
    </row>
    <row r="636" spans="1:6">
      <c r="A636" s="398"/>
      <c r="B636" s="1368" t="s">
        <v>3193</v>
      </c>
      <c r="C636" s="392"/>
      <c r="D636" s="1285"/>
      <c r="E636" s="103"/>
      <c r="F636" s="29"/>
    </row>
    <row r="637" spans="1:6">
      <c r="A637" s="398"/>
      <c r="B637" s="1368" t="s">
        <v>3194</v>
      </c>
      <c r="C637" s="392"/>
      <c r="D637" s="1285"/>
      <c r="E637" s="103"/>
      <c r="F637" s="29"/>
    </row>
    <row r="638" spans="1:6">
      <c r="A638" s="398"/>
      <c r="B638" s="1368" t="s">
        <v>3195</v>
      </c>
      <c r="C638" s="392"/>
      <c r="D638" s="1285"/>
      <c r="E638" s="103"/>
      <c r="F638" s="29"/>
    </row>
    <row r="639" spans="1:6">
      <c r="A639" s="398"/>
      <c r="B639" s="1368" t="s">
        <v>3196</v>
      </c>
      <c r="C639" s="392"/>
      <c r="D639" s="1285"/>
      <c r="E639" s="103"/>
      <c r="F639" s="29"/>
    </row>
    <row r="640" spans="1:6">
      <c r="A640" s="398"/>
      <c r="B640" s="1368" t="s">
        <v>3197</v>
      </c>
      <c r="C640" s="392"/>
      <c r="D640" s="1285"/>
      <c r="E640" s="103"/>
      <c r="F640" s="29"/>
    </row>
    <row r="641" spans="1:7">
      <c r="A641" s="398"/>
      <c r="B641" s="1368" t="s">
        <v>3198</v>
      </c>
      <c r="C641" s="392"/>
      <c r="D641" s="1285"/>
      <c r="E641" s="103"/>
      <c r="F641" s="29"/>
    </row>
    <row r="642" spans="1:7">
      <c r="A642" s="398"/>
      <c r="B642" s="1368" t="s">
        <v>3199</v>
      </c>
      <c r="C642" s="392"/>
      <c r="D642" s="1285"/>
      <c r="E642" s="103"/>
      <c r="F642" s="29"/>
    </row>
    <row r="643" spans="1:7">
      <c r="A643" s="398"/>
      <c r="B643" s="1368" t="s">
        <v>3200</v>
      </c>
      <c r="C643" s="392"/>
      <c r="D643" s="1285"/>
      <c r="E643" s="103"/>
      <c r="F643" s="29"/>
    </row>
    <row r="644" spans="1:7">
      <c r="B644" s="1368" t="s">
        <v>3201</v>
      </c>
      <c r="C644" s="392"/>
      <c r="D644" s="1285"/>
      <c r="E644" s="103"/>
      <c r="F644" s="29"/>
    </row>
    <row r="645" spans="1:7">
      <c r="B645" s="1368" t="s">
        <v>3202</v>
      </c>
      <c r="C645" s="392"/>
      <c r="D645" s="1285"/>
      <c r="E645" s="103"/>
      <c r="F645" s="1168"/>
    </row>
    <row r="646" spans="1:7">
      <c r="B646" s="1368" t="s">
        <v>3203</v>
      </c>
      <c r="C646" s="386"/>
      <c r="D646" s="387"/>
      <c r="E646" s="120"/>
      <c r="F646" s="212"/>
    </row>
    <row r="647" spans="1:7" s="379" customFormat="1">
      <c r="A647" s="385"/>
      <c r="B647" s="1368" t="s">
        <v>3204</v>
      </c>
      <c r="C647" s="423"/>
      <c r="D647" s="424"/>
      <c r="E647" s="120"/>
      <c r="F647" s="205"/>
    </row>
    <row r="648" spans="1:7">
      <c r="B648" s="1368" t="s">
        <v>3205</v>
      </c>
      <c r="C648" s="386"/>
      <c r="D648" s="387"/>
      <c r="E648" s="120"/>
      <c r="F648" s="212"/>
    </row>
    <row r="649" spans="1:7">
      <c r="B649" s="1368" t="s">
        <v>3206</v>
      </c>
      <c r="C649" s="392"/>
      <c r="D649" s="245"/>
      <c r="E649" s="188"/>
      <c r="F649" s="353"/>
    </row>
    <row r="650" spans="1:7" ht="25.5">
      <c r="A650" s="425"/>
      <c r="B650" s="1368" t="s">
        <v>3207</v>
      </c>
      <c r="C650" s="1344" t="s">
        <v>96</v>
      </c>
      <c r="D650" s="1345">
        <v>1</v>
      </c>
      <c r="E650" s="1359"/>
      <c r="F650" s="29">
        <f>D650*E650</f>
        <v>0</v>
      </c>
      <c r="G650" s="122"/>
    </row>
    <row r="651" spans="1:7" s="181" customFormat="1" ht="30" customHeight="1">
      <c r="A651" s="394"/>
      <c r="B651" s="395" t="s">
        <v>2939</v>
      </c>
      <c r="C651" s="396"/>
      <c r="D651" s="397"/>
      <c r="E651" s="103"/>
      <c r="F651" s="458"/>
    </row>
    <row r="652" spans="1:7">
      <c r="A652" s="425"/>
      <c r="B652" s="1370"/>
      <c r="C652" s="1371"/>
      <c r="D652" s="1372"/>
      <c r="E652" s="189"/>
      <c r="F652" s="1373"/>
      <c r="G652" s="122"/>
    </row>
    <row r="653" spans="1:7" ht="38.25">
      <c r="A653" s="398">
        <f>IF((B653&lt;&gt;""),A603+1,"")</f>
        <v>6002</v>
      </c>
      <c r="B653" s="1352" t="s">
        <v>3208</v>
      </c>
      <c r="C653" s="1344" t="s">
        <v>96</v>
      </c>
      <c r="D653" s="1345">
        <v>1</v>
      </c>
      <c r="E653" s="1359"/>
      <c r="F653" s="29">
        <f>D653*E653</f>
        <v>0</v>
      </c>
      <c r="G653" s="122"/>
    </row>
    <row r="654" spans="1:7">
      <c r="A654" s="1374"/>
      <c r="B654" s="1375"/>
      <c r="C654" s="1376"/>
      <c r="D654" s="1377"/>
      <c r="E654" s="189"/>
      <c r="F654" s="29"/>
      <c r="G654" s="122"/>
    </row>
    <row r="655" spans="1:7" ht="89.25">
      <c r="A655" s="398">
        <f>IF((B655&lt;&gt;""),A653+1,"")</f>
        <v>6003</v>
      </c>
      <c r="B655" s="1352" t="s">
        <v>3209</v>
      </c>
      <c r="C655" s="1344" t="s">
        <v>96</v>
      </c>
      <c r="D655" s="1345">
        <v>1</v>
      </c>
      <c r="E655" s="1359"/>
      <c r="F655" s="29">
        <f>D655*E655</f>
        <v>0</v>
      </c>
      <c r="G655" s="122"/>
    </row>
    <row r="656" spans="1:7">
      <c r="A656" s="1374"/>
      <c r="B656" s="1375"/>
      <c r="C656" s="1376"/>
      <c r="D656" s="1377"/>
      <c r="E656" s="189"/>
      <c r="F656" s="29"/>
      <c r="G656" s="122"/>
    </row>
    <row r="657" spans="1:7" s="181" customFormat="1" ht="54" customHeight="1">
      <c r="A657" s="398">
        <f>IF((B657&lt;&gt;""),A655+1,"")</f>
        <v>6004</v>
      </c>
      <c r="B657" s="1352" t="s">
        <v>3210</v>
      </c>
      <c r="C657" s="396"/>
      <c r="D657" s="397"/>
      <c r="E657" s="103"/>
      <c r="F657" s="29"/>
    </row>
    <row r="658" spans="1:7" s="181" customFormat="1">
      <c r="A658" s="394"/>
      <c r="B658" s="395" t="s">
        <v>3211</v>
      </c>
      <c r="C658" s="1344" t="s">
        <v>96</v>
      </c>
      <c r="D658" s="1345">
        <v>2</v>
      </c>
      <c r="E658" s="1359"/>
      <c r="F658" s="29">
        <f>D658*E658</f>
        <v>0</v>
      </c>
    </row>
    <row r="659" spans="1:7">
      <c r="A659" s="1378"/>
      <c r="B659" s="1375"/>
      <c r="C659" s="1376"/>
      <c r="D659" s="1377"/>
      <c r="E659" s="189"/>
      <c r="F659" s="29"/>
      <c r="G659" s="122"/>
    </row>
    <row r="660" spans="1:7" ht="25.5">
      <c r="A660" s="398">
        <f>IF((B660&lt;&gt;""),A657+1,"")</f>
        <v>6005</v>
      </c>
      <c r="B660" s="1352" t="s">
        <v>3212</v>
      </c>
      <c r="C660" s="1376"/>
      <c r="D660" s="1377"/>
      <c r="E660" s="189"/>
      <c r="F660" s="29"/>
      <c r="G660" s="122"/>
    </row>
    <row r="661" spans="1:7">
      <c r="A661" s="1378"/>
      <c r="B661" s="395" t="s">
        <v>3211</v>
      </c>
      <c r="C661" s="1344" t="s">
        <v>96</v>
      </c>
      <c r="D661" s="1345">
        <v>2</v>
      </c>
      <c r="E661" s="1359"/>
      <c r="F661" s="29">
        <f>D661*E661</f>
        <v>0</v>
      </c>
      <c r="G661" s="122"/>
    </row>
    <row r="662" spans="1:7">
      <c r="A662" s="1378"/>
      <c r="B662" s="1375"/>
      <c r="C662" s="1376"/>
      <c r="D662" s="1377"/>
      <c r="E662" s="189"/>
      <c r="F662" s="29"/>
      <c r="G662" s="122"/>
    </row>
    <row r="663" spans="1:7" ht="51">
      <c r="A663" s="398">
        <f>IF((B663&lt;&gt;""),A660+1,"")</f>
        <v>6006</v>
      </c>
      <c r="B663" s="1352" t="s">
        <v>3213</v>
      </c>
      <c r="C663" s="1344"/>
      <c r="D663" s="1345"/>
      <c r="E663" s="1359"/>
      <c r="F663" s="29"/>
      <c r="G663" s="122"/>
    </row>
    <row r="664" spans="1:7">
      <c r="A664" s="398"/>
      <c r="B664" s="395" t="s">
        <v>3211</v>
      </c>
      <c r="C664" s="1344" t="s">
        <v>96</v>
      </c>
      <c r="D664" s="1345">
        <v>2</v>
      </c>
      <c r="E664" s="1359"/>
      <c r="F664" s="29">
        <f>D664*E664</f>
        <v>0</v>
      </c>
      <c r="G664" s="122"/>
    </row>
    <row r="665" spans="1:7">
      <c r="A665" s="1378"/>
      <c r="B665" s="1378"/>
      <c r="C665" s="1376"/>
      <c r="D665" s="1377"/>
      <c r="E665" s="189"/>
      <c r="F665" s="29"/>
      <c r="G665" s="122"/>
    </row>
    <row r="666" spans="1:7">
      <c r="A666" s="398">
        <f>IF((B666&lt;&gt;""),A663+1,"")</f>
        <v>6007</v>
      </c>
      <c r="B666" s="1352" t="s">
        <v>3214</v>
      </c>
      <c r="C666" s="1344" t="s">
        <v>7</v>
      </c>
      <c r="D666" s="1345">
        <v>2</v>
      </c>
      <c r="E666" s="1359"/>
      <c r="F666" s="29">
        <f>D666*E666</f>
        <v>0</v>
      </c>
      <c r="G666" s="122"/>
    </row>
    <row r="667" spans="1:7">
      <c r="A667" s="1374"/>
      <c r="B667" s="1352"/>
      <c r="C667" s="1344"/>
      <c r="D667" s="1345"/>
      <c r="E667" s="1359"/>
      <c r="F667" s="29"/>
      <c r="G667" s="122"/>
    </row>
    <row r="668" spans="1:7">
      <c r="A668" s="398">
        <f>IF((B668&lt;&gt;""),A666+1,"")</f>
        <v>6008</v>
      </c>
      <c r="B668" s="1352" t="s">
        <v>3215</v>
      </c>
      <c r="C668" s="1344" t="s">
        <v>7</v>
      </c>
      <c r="D668" s="1345">
        <v>2</v>
      </c>
      <c r="E668" s="1359"/>
      <c r="F668" s="29">
        <f>D668*E668</f>
        <v>0</v>
      </c>
      <c r="G668" s="122"/>
    </row>
    <row r="669" spans="1:7">
      <c r="A669" s="1374"/>
      <c r="B669" s="1352"/>
      <c r="C669" s="1376"/>
      <c r="D669" s="1377"/>
      <c r="E669" s="189"/>
      <c r="F669" s="29"/>
      <c r="G669" s="122"/>
    </row>
    <row r="670" spans="1:7">
      <c r="A670" s="398">
        <f>IF((B670&lt;&gt;""),A668+1,"")</f>
        <v>6009</v>
      </c>
      <c r="B670" s="1352" t="s">
        <v>3216</v>
      </c>
      <c r="C670" s="1344" t="s">
        <v>7</v>
      </c>
      <c r="D670" s="1345">
        <v>2</v>
      </c>
      <c r="E670" s="1359"/>
      <c r="F670" s="29">
        <f>D670*E670</f>
        <v>0</v>
      </c>
      <c r="G670" s="122"/>
    </row>
    <row r="671" spans="1:7" s="181" customFormat="1">
      <c r="A671" s="394"/>
      <c r="B671" s="1352"/>
      <c r="C671" s="396"/>
      <c r="D671" s="397"/>
      <c r="E671" s="103"/>
      <c r="F671" s="29"/>
    </row>
    <row r="672" spans="1:7" ht="25.5">
      <c r="A672" s="398">
        <f>IF((B672&lt;&gt;""),A670+1,"")</f>
        <v>6010</v>
      </c>
      <c r="B672" s="1352" t="s">
        <v>3217</v>
      </c>
      <c r="C672" s="1344" t="s">
        <v>7</v>
      </c>
      <c r="D672" s="1345">
        <v>2</v>
      </c>
      <c r="E672" s="1359"/>
      <c r="F672" s="29">
        <f>D672*E672</f>
        <v>0</v>
      </c>
      <c r="G672" s="122"/>
    </row>
    <row r="673" spans="1:7">
      <c r="A673" s="1379"/>
      <c r="B673" s="1352"/>
      <c r="C673" s="1376"/>
      <c r="D673" s="1377"/>
      <c r="E673" s="189"/>
      <c r="F673" s="29"/>
      <c r="G673" s="122"/>
    </row>
    <row r="674" spans="1:7" ht="63.75">
      <c r="A674" s="398">
        <f>IF((B674&lt;&gt;""),A672+1,"")</f>
        <v>6011</v>
      </c>
      <c r="B674" s="1352" t="s">
        <v>3218</v>
      </c>
      <c r="C674" s="1376"/>
      <c r="D674" s="1377"/>
      <c r="E674" s="189"/>
      <c r="F674" s="29"/>
      <c r="G674" s="122"/>
    </row>
    <row r="675" spans="1:7">
      <c r="A675" s="1378"/>
      <c r="B675" s="1352" t="s">
        <v>3211</v>
      </c>
      <c r="C675" s="1344" t="s">
        <v>6</v>
      </c>
      <c r="D675" s="1345">
        <v>6</v>
      </c>
      <c r="E675" s="1359"/>
      <c r="F675" s="29">
        <f>D675*E675</f>
        <v>0</v>
      </c>
      <c r="G675" s="122"/>
    </row>
    <row r="676" spans="1:7">
      <c r="A676" s="1378"/>
      <c r="B676" s="1352"/>
      <c r="C676" s="1344"/>
      <c r="D676" s="1345"/>
      <c r="E676" s="1359"/>
      <c r="F676" s="29"/>
      <c r="G676" s="122"/>
    </row>
    <row r="677" spans="1:7" ht="25.5">
      <c r="A677" s="398">
        <f>IF((B677&lt;&gt;""),A674+1,"")</f>
        <v>6012</v>
      </c>
      <c r="B677" s="1352" t="s">
        <v>3219</v>
      </c>
      <c r="C677" s="1344" t="s">
        <v>1066</v>
      </c>
      <c r="D677" s="1345">
        <v>4</v>
      </c>
      <c r="E677" s="1359"/>
      <c r="F677" s="29">
        <f>D677*E677</f>
        <v>0</v>
      </c>
      <c r="G677" s="122"/>
    </row>
    <row r="678" spans="1:7">
      <c r="A678" s="1378"/>
      <c r="B678" s="1352"/>
      <c r="C678" s="1376"/>
      <c r="D678" s="1377"/>
      <c r="E678" s="189"/>
      <c r="F678" s="29"/>
      <c r="G678" s="122"/>
    </row>
    <row r="679" spans="1:7" ht="38.25">
      <c r="A679" s="398">
        <f>IF((B679&lt;&gt;""),A677+1,"")</f>
        <v>6013</v>
      </c>
      <c r="B679" s="1352" t="s">
        <v>3220</v>
      </c>
      <c r="C679" s="1344" t="s">
        <v>96</v>
      </c>
      <c r="D679" s="1345">
        <v>1</v>
      </c>
      <c r="E679" s="1359"/>
      <c r="F679" s="29">
        <f>D679*E679</f>
        <v>0</v>
      </c>
      <c r="G679" s="122"/>
    </row>
    <row r="680" spans="1:7">
      <c r="A680" s="398"/>
      <c r="B680" s="1352"/>
      <c r="C680" s="1376"/>
      <c r="D680" s="1377"/>
      <c r="E680" s="189"/>
      <c r="F680" s="29"/>
      <c r="G680" s="122"/>
    </row>
    <row r="681" spans="1:7" s="122" customFormat="1" ht="25.5">
      <c r="A681" s="398">
        <f>IF((B681&lt;&gt;""),A679+1,"")</f>
        <v>6014</v>
      </c>
      <c r="B681" s="1352" t="s">
        <v>3221</v>
      </c>
      <c r="C681" s="1380"/>
      <c r="D681" s="1381"/>
      <c r="E681" s="1382"/>
      <c r="F681" s="29"/>
    </row>
    <row r="682" spans="1:7" s="122" customFormat="1">
      <c r="A682" s="1383"/>
      <c r="B682" s="1352" t="s">
        <v>3222</v>
      </c>
      <c r="C682" s="1344" t="s">
        <v>96</v>
      </c>
      <c r="D682" s="1345">
        <v>1</v>
      </c>
      <c r="E682" s="1359"/>
      <c r="F682" s="29">
        <f>D682*E682</f>
        <v>0</v>
      </c>
    </row>
    <row r="683" spans="1:7" s="181" customFormat="1">
      <c r="A683" s="394"/>
      <c r="B683" s="1352"/>
      <c r="C683" s="396"/>
      <c r="D683" s="397"/>
      <c r="E683" s="103"/>
      <c r="F683" s="29"/>
    </row>
    <row r="684" spans="1:7" ht="42" customHeight="1">
      <c r="A684" s="398">
        <f>IF((B684&lt;&gt;""),A681+1,"")</f>
        <v>6015</v>
      </c>
      <c r="B684" s="1352" t="s">
        <v>3104</v>
      </c>
      <c r="C684" s="1344" t="s">
        <v>96</v>
      </c>
      <c r="D684" s="1345">
        <v>1</v>
      </c>
      <c r="E684" s="1359"/>
      <c r="F684" s="29">
        <f>D684*E684</f>
        <v>0</v>
      </c>
      <c r="G684" s="122"/>
    </row>
    <row r="685" spans="1:7">
      <c r="A685" s="1378"/>
      <c r="B685" s="1352"/>
      <c r="C685" s="1344"/>
      <c r="D685" s="1345"/>
      <c r="E685" s="1359"/>
      <c r="F685" s="29"/>
      <c r="G685" s="122"/>
    </row>
    <row r="686" spans="1:7" ht="38.25">
      <c r="A686" s="398">
        <f>IF((B686&lt;&gt;""),A684+1,"")</f>
        <v>6016</v>
      </c>
      <c r="B686" s="1352" t="s">
        <v>3223</v>
      </c>
      <c r="C686" s="1344" t="s">
        <v>96</v>
      </c>
      <c r="D686" s="1345">
        <v>1</v>
      </c>
      <c r="E686" s="1359"/>
      <c r="F686" s="29">
        <f>D686*E686</f>
        <v>0</v>
      </c>
      <c r="G686" s="122"/>
    </row>
    <row r="687" spans="1:7">
      <c r="A687" s="1378"/>
      <c r="B687" s="1352"/>
      <c r="C687" s="1344"/>
      <c r="D687" s="1345"/>
      <c r="E687" s="1359"/>
      <c r="F687" s="29"/>
      <c r="G687" s="122"/>
    </row>
    <row r="688" spans="1:7" ht="25.5">
      <c r="A688" s="398">
        <f>IF((B688&lt;&gt;""),A686+1,"")</f>
        <v>6017</v>
      </c>
      <c r="B688" s="1352" t="s">
        <v>3224</v>
      </c>
      <c r="C688" s="1344" t="s">
        <v>96</v>
      </c>
      <c r="D688" s="1345">
        <v>1</v>
      </c>
      <c r="E688" s="1359"/>
      <c r="F688" s="29">
        <f>D688*E688</f>
        <v>0</v>
      </c>
      <c r="G688" s="122"/>
    </row>
    <row r="689" spans="1:7">
      <c r="A689" s="398"/>
      <c r="B689" s="1352"/>
      <c r="C689" s="1376"/>
      <c r="D689" s="1377"/>
      <c r="E689" s="189"/>
      <c r="F689" s="29"/>
      <c r="G689" s="122"/>
    </row>
    <row r="690" spans="1:7">
      <c r="A690" s="398">
        <f>IF((B690&lt;&gt;""),A688+1,"")</f>
        <v>6018</v>
      </c>
      <c r="B690" s="1352" t="s">
        <v>3105</v>
      </c>
      <c r="C690" s="1376"/>
      <c r="D690" s="1377"/>
      <c r="E690" s="189"/>
      <c r="F690" s="29"/>
      <c r="G690" s="122"/>
    </row>
    <row r="691" spans="1:7">
      <c r="A691" s="1374"/>
      <c r="B691" s="1352" t="s">
        <v>3225</v>
      </c>
      <c r="C691" s="1376"/>
      <c r="D691" s="1377"/>
      <c r="E691" s="189"/>
      <c r="F691" s="29"/>
      <c r="G691" s="122"/>
    </row>
    <row r="692" spans="1:7">
      <c r="A692" s="1374"/>
      <c r="B692" s="1352" t="s">
        <v>3226</v>
      </c>
      <c r="C692" s="1344" t="s">
        <v>96</v>
      </c>
      <c r="D692" s="1345">
        <v>1</v>
      </c>
      <c r="E692" s="1359"/>
      <c r="F692" s="29">
        <f>D692*E692</f>
        <v>0</v>
      </c>
      <c r="G692" s="122"/>
    </row>
    <row r="693" spans="1:7">
      <c r="A693" s="1374"/>
      <c r="B693" s="1352"/>
      <c r="C693" s="1376"/>
      <c r="D693" s="1377"/>
      <c r="E693" s="189"/>
      <c r="F693" s="29"/>
      <c r="G693" s="122"/>
    </row>
    <row r="694" spans="1:7" ht="39" customHeight="1" thickBot="1">
      <c r="A694" s="398">
        <f>IF((B694&lt;&gt;""),A690+1,"")</f>
        <v>6019</v>
      </c>
      <c r="B694" s="1362" t="s">
        <v>3227</v>
      </c>
      <c r="C694" s="1363" t="s">
        <v>96</v>
      </c>
      <c r="D694" s="1364">
        <v>1</v>
      </c>
      <c r="E694" s="1365"/>
      <c r="F694" s="29">
        <f>D694*E694</f>
        <v>0</v>
      </c>
      <c r="G694" s="122"/>
    </row>
    <row r="695" spans="1:7" ht="13.5" thickTop="1">
      <c r="A695" s="1374"/>
      <c r="B695" s="1352"/>
      <c r="C695" s="1376"/>
      <c r="D695" s="1377"/>
      <c r="E695" s="189"/>
      <c r="F695" s="29"/>
      <c r="G695" s="122"/>
    </row>
    <row r="696" spans="1:7" ht="25.5">
      <c r="A696" s="1374"/>
      <c r="B696" s="1384" t="s">
        <v>3228</v>
      </c>
      <c r="C696" s="1376"/>
      <c r="D696" s="1377"/>
      <c r="E696" s="189"/>
      <c r="F696" s="29">
        <f>SUM(F650:F694)</f>
        <v>0</v>
      </c>
      <c r="G696" s="122"/>
    </row>
    <row r="697" spans="1:7">
      <c r="A697" s="398"/>
      <c r="B697" s="1375"/>
      <c r="C697" s="1376"/>
      <c r="D697" s="1377"/>
      <c r="E697" s="189"/>
      <c r="F697" s="1385"/>
      <c r="G697" s="122"/>
    </row>
    <row r="698" spans="1:7">
      <c r="A698" s="385" t="s">
        <v>1113</v>
      </c>
      <c r="B698" s="1311" t="s">
        <v>3229</v>
      </c>
      <c r="C698" s="1376"/>
      <c r="D698" s="1377"/>
      <c r="E698" s="126"/>
      <c r="F698" s="1385"/>
      <c r="G698" s="122"/>
    </row>
    <row r="699" spans="1:7">
      <c r="B699" s="1315"/>
      <c r="C699" s="1376"/>
      <c r="D699" s="1377"/>
      <c r="E699" s="126"/>
      <c r="F699" s="1385"/>
      <c r="G699" s="122"/>
    </row>
    <row r="700" spans="1:7">
      <c r="B700" s="999" t="s">
        <v>3230</v>
      </c>
      <c r="C700" s="1376"/>
      <c r="D700" s="1377"/>
      <c r="E700" s="126"/>
      <c r="F700" s="1385"/>
      <c r="G700" s="122"/>
    </row>
    <row r="701" spans="1:7">
      <c r="A701" s="1374"/>
      <c r="B701" s="1375"/>
      <c r="C701" s="1376"/>
      <c r="D701" s="1377"/>
      <c r="E701" s="126"/>
      <c r="F701" s="1385"/>
      <c r="G701" s="122"/>
    </row>
    <row r="702" spans="1:7" ht="65.25" customHeight="1">
      <c r="B702" s="251" t="s">
        <v>3231</v>
      </c>
      <c r="C702" s="1376"/>
      <c r="D702" s="1377"/>
      <c r="E702" s="189"/>
      <c r="F702" s="29"/>
      <c r="G702" s="122"/>
    </row>
    <row r="703" spans="1:7">
      <c r="A703" s="1374"/>
      <c r="B703" s="1375"/>
      <c r="C703" s="1376"/>
      <c r="D703" s="1377"/>
      <c r="E703" s="189"/>
      <c r="F703" s="29"/>
      <c r="G703" s="122"/>
    </row>
    <row r="704" spans="1:7">
      <c r="A704" s="393">
        <v>7001</v>
      </c>
      <c r="B704" s="251" t="s">
        <v>3232</v>
      </c>
      <c r="C704" s="392"/>
      <c r="D704" s="245"/>
      <c r="E704" s="131"/>
      <c r="F704" s="29"/>
      <c r="G704" s="122"/>
    </row>
    <row r="705" spans="1:7">
      <c r="A705" s="398"/>
      <c r="B705" s="251" t="s">
        <v>3171</v>
      </c>
      <c r="C705" s="392"/>
      <c r="D705" s="245"/>
      <c r="E705" s="131"/>
      <c r="F705" s="29"/>
      <c r="G705" s="122"/>
    </row>
    <row r="706" spans="1:7">
      <c r="A706" s="1386"/>
      <c r="B706" s="251" t="s">
        <v>3233</v>
      </c>
      <c r="C706" s="392"/>
      <c r="D706" s="245"/>
      <c r="E706" s="131"/>
      <c r="F706" s="29"/>
      <c r="G706" s="122"/>
    </row>
    <row r="707" spans="1:7">
      <c r="A707" s="1386"/>
      <c r="B707" s="251" t="s">
        <v>3234</v>
      </c>
      <c r="C707" s="392"/>
      <c r="D707" s="245"/>
      <c r="E707" s="131"/>
      <c r="F707" s="29"/>
      <c r="G707" s="122"/>
    </row>
    <row r="708" spans="1:7">
      <c r="A708" s="1386"/>
      <c r="B708" s="251" t="s">
        <v>3235</v>
      </c>
      <c r="C708" s="392"/>
      <c r="D708" s="245"/>
      <c r="E708" s="131"/>
      <c r="F708" s="29"/>
      <c r="G708" s="122"/>
    </row>
    <row r="709" spans="1:7">
      <c r="A709" s="1386"/>
      <c r="B709" s="251" t="s">
        <v>3236</v>
      </c>
      <c r="C709" s="392"/>
      <c r="D709" s="245"/>
      <c r="E709" s="131"/>
      <c r="F709" s="29"/>
      <c r="G709" s="122"/>
    </row>
    <row r="710" spans="1:7">
      <c r="A710" s="1386"/>
      <c r="B710" s="251" t="s">
        <v>3237</v>
      </c>
      <c r="C710" s="392"/>
      <c r="D710" s="245"/>
      <c r="E710" s="131"/>
      <c r="F710" s="29"/>
      <c r="G710" s="122"/>
    </row>
    <row r="711" spans="1:7">
      <c r="A711" s="343"/>
      <c r="B711" s="251" t="s">
        <v>3238</v>
      </c>
      <c r="C711" s="1344"/>
      <c r="D711" s="245"/>
      <c r="E711" s="131"/>
      <c r="F711" s="29"/>
      <c r="G711" s="122"/>
    </row>
    <row r="712" spans="1:7">
      <c r="A712" s="398"/>
      <c r="B712" s="251" t="s">
        <v>3239</v>
      </c>
      <c r="C712" s="1344"/>
      <c r="D712" s="245"/>
      <c r="E712" s="131"/>
      <c r="F712" s="29"/>
      <c r="G712" s="122"/>
    </row>
    <row r="713" spans="1:7">
      <c r="A713" s="1386"/>
      <c r="B713" s="251" t="s">
        <v>3240</v>
      </c>
      <c r="C713" s="1344"/>
      <c r="D713" s="245"/>
      <c r="E713" s="131"/>
      <c r="F713" s="29"/>
      <c r="G713" s="122"/>
    </row>
    <row r="714" spans="1:7">
      <c r="A714" s="1386"/>
      <c r="B714" s="251" t="s">
        <v>3241</v>
      </c>
      <c r="C714" s="1344"/>
      <c r="D714" s="245"/>
      <c r="E714" s="131"/>
      <c r="F714" s="29"/>
      <c r="G714" s="122"/>
    </row>
    <row r="715" spans="1:7" ht="25.5">
      <c r="A715" s="1386"/>
      <c r="B715" s="251" t="s">
        <v>3242</v>
      </c>
      <c r="C715" s="1344"/>
      <c r="D715" s="245"/>
      <c r="E715" s="131"/>
      <c r="F715" s="29"/>
      <c r="G715" s="122"/>
    </row>
    <row r="716" spans="1:7">
      <c r="A716" s="1386"/>
      <c r="B716" s="251" t="s">
        <v>3243</v>
      </c>
      <c r="C716" s="1344"/>
      <c r="D716" s="245"/>
      <c r="E716" s="131"/>
      <c r="F716" s="29"/>
      <c r="G716" s="122"/>
    </row>
    <row r="717" spans="1:7">
      <c r="A717" s="1386"/>
      <c r="B717" s="251" t="s">
        <v>3244</v>
      </c>
      <c r="C717" s="1344" t="s">
        <v>7</v>
      </c>
      <c r="D717" s="245">
        <v>5</v>
      </c>
      <c r="E717" s="103"/>
      <c r="F717" s="29">
        <f>D717*E717</f>
        <v>0</v>
      </c>
      <c r="G717" s="122"/>
    </row>
    <row r="718" spans="1:7" s="181" customFormat="1" ht="30" customHeight="1">
      <c r="A718" s="394"/>
      <c r="B718" s="395" t="s">
        <v>2939</v>
      </c>
      <c r="C718" s="1344"/>
      <c r="D718" s="397"/>
      <c r="E718" s="103"/>
      <c r="F718" s="29"/>
    </row>
    <row r="719" spans="1:7">
      <c r="A719" s="1386"/>
      <c r="B719" s="343"/>
      <c r="C719" s="1344"/>
      <c r="D719" s="245"/>
      <c r="E719" s="131"/>
      <c r="F719" s="29"/>
      <c r="G719" s="122"/>
    </row>
    <row r="720" spans="1:7">
      <c r="A720" s="343"/>
      <c r="B720" s="251" t="s">
        <v>3245</v>
      </c>
      <c r="C720" s="1344"/>
      <c r="D720" s="245"/>
      <c r="E720" s="131"/>
      <c r="F720" s="29"/>
      <c r="G720" s="122"/>
    </row>
    <row r="721" spans="1:7">
      <c r="A721" s="398"/>
      <c r="B721" s="251" t="s">
        <v>3171</v>
      </c>
      <c r="C721" s="1344"/>
      <c r="D721" s="245"/>
      <c r="E721" s="131"/>
      <c r="F721" s="29"/>
      <c r="G721" s="122"/>
    </row>
    <row r="722" spans="1:7">
      <c r="A722" s="1378"/>
      <c r="B722" s="251" t="s">
        <v>3233</v>
      </c>
      <c r="C722" s="1344"/>
      <c r="D722" s="245"/>
      <c r="E722" s="131"/>
      <c r="F722" s="29"/>
      <c r="G722" s="122"/>
    </row>
    <row r="723" spans="1:7">
      <c r="A723" s="1378"/>
      <c r="B723" s="251" t="s">
        <v>3246</v>
      </c>
      <c r="C723" s="1344"/>
      <c r="D723" s="245"/>
      <c r="E723" s="131"/>
      <c r="F723" s="29"/>
      <c r="G723" s="122"/>
    </row>
    <row r="724" spans="1:7">
      <c r="A724" s="1378"/>
      <c r="B724" s="251" t="s">
        <v>3235</v>
      </c>
      <c r="C724" s="1344"/>
      <c r="D724" s="245"/>
      <c r="E724" s="131"/>
      <c r="F724" s="29"/>
      <c r="G724" s="122"/>
    </row>
    <row r="725" spans="1:7">
      <c r="A725" s="398"/>
      <c r="B725" s="251" t="s">
        <v>3236</v>
      </c>
      <c r="C725" s="1344"/>
      <c r="D725" s="245"/>
      <c r="E725" s="131"/>
      <c r="F725" s="29"/>
      <c r="G725" s="122"/>
    </row>
    <row r="726" spans="1:7">
      <c r="A726" s="1374"/>
      <c r="B726" s="251" t="s">
        <v>3247</v>
      </c>
      <c r="C726" s="1344"/>
      <c r="D726" s="245"/>
      <c r="E726" s="131"/>
      <c r="F726" s="29"/>
      <c r="G726" s="122"/>
    </row>
    <row r="727" spans="1:7">
      <c r="A727" s="1378"/>
      <c r="B727" s="251" t="s">
        <v>3238</v>
      </c>
      <c r="C727" s="1344"/>
      <c r="D727" s="245"/>
      <c r="E727" s="131"/>
      <c r="F727" s="29"/>
      <c r="G727" s="122"/>
    </row>
    <row r="728" spans="1:7">
      <c r="A728" s="398"/>
      <c r="B728" s="251" t="s">
        <v>3239</v>
      </c>
      <c r="C728" s="1344"/>
      <c r="D728" s="245"/>
      <c r="E728" s="131"/>
      <c r="F728" s="29"/>
      <c r="G728" s="122"/>
    </row>
    <row r="729" spans="1:7">
      <c r="A729" s="1374"/>
      <c r="B729" s="251" t="s">
        <v>3248</v>
      </c>
      <c r="C729" s="1344"/>
      <c r="D729" s="245"/>
      <c r="E729" s="131"/>
      <c r="F729" s="29"/>
      <c r="G729" s="122"/>
    </row>
    <row r="730" spans="1:7">
      <c r="A730" s="425"/>
      <c r="B730" s="251" t="s">
        <v>3249</v>
      </c>
      <c r="C730" s="1344"/>
      <c r="D730" s="245"/>
      <c r="E730" s="131"/>
      <c r="F730" s="29"/>
      <c r="G730" s="122"/>
    </row>
    <row r="731" spans="1:7" ht="25.5">
      <c r="A731" s="398"/>
      <c r="B731" s="251" t="s">
        <v>3250</v>
      </c>
      <c r="C731" s="1344"/>
      <c r="D731" s="245"/>
      <c r="E731" s="131"/>
      <c r="F731" s="29"/>
      <c r="G731" s="122"/>
    </row>
    <row r="732" spans="1:7">
      <c r="A732" s="425"/>
      <c r="B732" s="251" t="s">
        <v>3251</v>
      </c>
      <c r="C732" s="1344"/>
      <c r="D732" s="245"/>
      <c r="E732" s="131"/>
      <c r="F732" s="29"/>
      <c r="G732" s="122"/>
    </row>
    <row r="733" spans="1:7">
      <c r="A733" s="425"/>
      <c r="B733" s="251" t="s">
        <v>3252</v>
      </c>
      <c r="C733" s="1344" t="s">
        <v>7</v>
      </c>
      <c r="D733" s="245">
        <v>1</v>
      </c>
      <c r="E733" s="103"/>
      <c r="F733" s="29">
        <f>D733*E733</f>
        <v>0</v>
      </c>
      <c r="G733" s="122"/>
    </row>
    <row r="734" spans="1:7" s="181" customFormat="1" ht="30" customHeight="1">
      <c r="A734" s="394"/>
      <c r="B734" s="395" t="s">
        <v>2939</v>
      </c>
      <c r="C734" s="1344"/>
      <c r="D734" s="397"/>
      <c r="E734" s="103"/>
      <c r="F734" s="29"/>
    </row>
    <row r="735" spans="1:7">
      <c r="A735" s="426"/>
      <c r="B735" s="427"/>
      <c r="C735" s="1344"/>
      <c r="D735" s="245"/>
      <c r="E735" s="190"/>
      <c r="F735" s="29"/>
      <c r="G735" s="122"/>
    </row>
    <row r="736" spans="1:7">
      <c r="A736" s="426"/>
      <c r="B736" s="999" t="s">
        <v>3253</v>
      </c>
      <c r="C736" s="1344"/>
      <c r="D736" s="245"/>
      <c r="E736" s="190"/>
      <c r="F736" s="29"/>
      <c r="G736" s="122"/>
    </row>
    <row r="737" spans="1:7" s="181" customFormat="1">
      <c r="A737" s="425"/>
      <c r="B737" s="31"/>
      <c r="C737" s="1344"/>
      <c r="D737" s="428"/>
      <c r="E737" s="120"/>
      <c r="F737" s="29"/>
      <c r="G737" s="381"/>
    </row>
    <row r="738" spans="1:7" ht="76.5">
      <c r="B738" s="251" t="s">
        <v>3231</v>
      </c>
      <c r="C738" s="1344"/>
      <c r="D738" s="245"/>
      <c r="E738" s="190"/>
      <c r="F738" s="29"/>
      <c r="G738" s="122"/>
    </row>
    <row r="739" spans="1:7">
      <c r="A739" s="426"/>
      <c r="B739" s="32"/>
      <c r="C739" s="1344"/>
      <c r="D739" s="245"/>
      <c r="E739" s="190"/>
      <c r="F739" s="29"/>
      <c r="G739" s="122"/>
    </row>
    <row r="740" spans="1:7">
      <c r="A740" s="398">
        <f>IF((B738&lt;&gt;""),A704+1,"")</f>
        <v>7002</v>
      </c>
      <c r="B740" s="251" t="s">
        <v>3254</v>
      </c>
      <c r="C740" s="1344"/>
      <c r="D740" s="245"/>
      <c r="E740" s="131"/>
      <c r="F740" s="29"/>
      <c r="G740" s="122"/>
    </row>
    <row r="741" spans="1:7">
      <c r="A741" s="398"/>
      <c r="B741" s="251" t="s">
        <v>3171</v>
      </c>
      <c r="C741" s="1344"/>
      <c r="D741" s="245"/>
      <c r="E741" s="131"/>
      <c r="F741" s="29"/>
      <c r="G741" s="122"/>
    </row>
    <row r="742" spans="1:7">
      <c r="A742" s="425"/>
      <c r="B742" s="251" t="s">
        <v>3255</v>
      </c>
      <c r="C742" s="1344"/>
      <c r="D742" s="245"/>
      <c r="E742" s="131"/>
      <c r="F742" s="29"/>
      <c r="G742" s="122"/>
    </row>
    <row r="743" spans="1:7">
      <c r="A743" s="398"/>
      <c r="B743" s="251" t="s">
        <v>3256</v>
      </c>
      <c r="C743" s="1344"/>
      <c r="D743" s="245"/>
      <c r="E743" s="131"/>
      <c r="F743" s="29"/>
      <c r="G743" s="122"/>
    </row>
    <row r="744" spans="1:7">
      <c r="A744" s="398"/>
      <c r="B744" s="251" t="s">
        <v>3235</v>
      </c>
      <c r="C744" s="1344"/>
      <c r="D744" s="245"/>
      <c r="E744" s="131"/>
      <c r="F744" s="29"/>
      <c r="G744" s="122"/>
    </row>
    <row r="745" spans="1:7">
      <c r="A745" s="398"/>
      <c r="B745" s="251" t="s">
        <v>3236</v>
      </c>
      <c r="C745" s="1344"/>
      <c r="D745" s="245"/>
      <c r="E745" s="131"/>
      <c r="F745" s="29"/>
      <c r="G745" s="122"/>
    </row>
    <row r="746" spans="1:7">
      <c r="A746" s="426"/>
      <c r="B746" s="251" t="s">
        <v>3257</v>
      </c>
      <c r="C746" s="1344"/>
      <c r="D746" s="245"/>
      <c r="E746" s="131"/>
      <c r="F746" s="29"/>
      <c r="G746" s="122"/>
    </row>
    <row r="747" spans="1:7">
      <c r="A747" s="398"/>
      <c r="B747" s="251" t="s">
        <v>3258</v>
      </c>
      <c r="C747" s="1344"/>
      <c r="D747" s="245"/>
      <c r="E747" s="131"/>
      <c r="F747" s="29"/>
      <c r="G747" s="122"/>
    </row>
    <row r="748" spans="1:7">
      <c r="A748" s="429"/>
      <c r="B748" s="251" t="s">
        <v>3239</v>
      </c>
      <c r="C748" s="1344"/>
      <c r="D748" s="245"/>
      <c r="E748" s="131"/>
      <c r="F748" s="29"/>
      <c r="G748" s="122"/>
    </row>
    <row r="749" spans="1:7">
      <c r="A749" s="398"/>
      <c r="B749" s="251" t="s">
        <v>3259</v>
      </c>
      <c r="C749" s="1344"/>
      <c r="D749" s="245"/>
      <c r="E749" s="131"/>
      <c r="F749" s="29"/>
      <c r="G749" s="122"/>
    </row>
    <row r="750" spans="1:7">
      <c r="A750" s="398"/>
      <c r="B750" s="251" t="s">
        <v>3260</v>
      </c>
      <c r="C750" s="1344"/>
      <c r="D750" s="245"/>
      <c r="E750" s="131"/>
      <c r="F750" s="29"/>
      <c r="G750" s="122"/>
    </row>
    <row r="751" spans="1:7">
      <c r="A751" s="398"/>
      <c r="B751" s="251" t="s">
        <v>3261</v>
      </c>
      <c r="C751" s="1344"/>
      <c r="D751" s="245"/>
      <c r="E751" s="131"/>
      <c r="F751" s="29"/>
      <c r="G751" s="122"/>
    </row>
    <row r="752" spans="1:7">
      <c r="A752" s="429"/>
      <c r="B752" s="251" t="s">
        <v>3262</v>
      </c>
      <c r="C752" s="1344" t="s">
        <v>7</v>
      </c>
      <c r="D752" s="245">
        <v>5</v>
      </c>
      <c r="E752" s="103"/>
      <c r="F752" s="29">
        <f>D752*E752</f>
        <v>0</v>
      </c>
      <c r="G752" s="122"/>
    </row>
    <row r="753" spans="1:7" s="181" customFormat="1" ht="30" customHeight="1">
      <c r="A753" s="394"/>
      <c r="B753" s="395" t="s">
        <v>2939</v>
      </c>
      <c r="C753" s="1344"/>
      <c r="D753" s="397"/>
      <c r="E753" s="103"/>
      <c r="F753" s="29"/>
    </row>
    <row r="754" spans="1:7">
      <c r="A754" s="398"/>
      <c r="B754" s="343"/>
      <c r="C754" s="1344"/>
      <c r="D754" s="245"/>
      <c r="E754" s="131"/>
      <c r="F754" s="29"/>
      <c r="G754" s="122"/>
    </row>
    <row r="755" spans="1:7">
      <c r="A755" s="398">
        <f>IF((B753&lt;&gt;""),A740+1,"")</f>
        <v>7003</v>
      </c>
      <c r="B755" s="251" t="s">
        <v>3263</v>
      </c>
      <c r="C755" s="1344"/>
      <c r="D755" s="245"/>
      <c r="E755" s="131"/>
      <c r="F755" s="29"/>
      <c r="G755" s="122"/>
    </row>
    <row r="756" spans="1:7" s="379" customFormat="1">
      <c r="A756" s="385"/>
      <c r="B756" s="251" t="s">
        <v>3171</v>
      </c>
      <c r="C756" s="1344"/>
      <c r="D756" s="245"/>
      <c r="E756" s="131"/>
      <c r="F756" s="29"/>
    </row>
    <row r="757" spans="1:7">
      <c r="A757" s="240"/>
      <c r="B757" s="251" t="s">
        <v>3255</v>
      </c>
      <c r="C757" s="1344"/>
      <c r="D757" s="245"/>
      <c r="E757" s="131"/>
      <c r="F757" s="29"/>
    </row>
    <row r="758" spans="1:7">
      <c r="A758" s="393"/>
      <c r="B758" s="251" t="s">
        <v>3264</v>
      </c>
      <c r="C758" s="1344"/>
      <c r="D758" s="245"/>
      <c r="E758" s="131"/>
      <c r="F758" s="29"/>
    </row>
    <row r="759" spans="1:7">
      <c r="A759" s="240"/>
      <c r="B759" s="251" t="s">
        <v>3235</v>
      </c>
      <c r="C759" s="1344"/>
      <c r="D759" s="245"/>
      <c r="E759" s="131"/>
      <c r="F759" s="29"/>
    </row>
    <row r="760" spans="1:7">
      <c r="A760" s="240"/>
      <c r="B760" s="251" t="s">
        <v>3236</v>
      </c>
      <c r="C760" s="1344"/>
      <c r="D760" s="245"/>
      <c r="E760" s="131"/>
      <c r="F760" s="29"/>
    </row>
    <row r="761" spans="1:7">
      <c r="A761" s="240"/>
      <c r="B761" s="251" t="s">
        <v>3265</v>
      </c>
      <c r="C761" s="1344"/>
      <c r="D761" s="245"/>
      <c r="E761" s="131"/>
      <c r="F761" s="29"/>
    </row>
    <row r="762" spans="1:7">
      <c r="A762" s="240"/>
      <c r="B762" s="251" t="s">
        <v>3258</v>
      </c>
      <c r="C762" s="1344"/>
      <c r="D762" s="245"/>
      <c r="E762" s="131"/>
      <c r="F762" s="29"/>
    </row>
    <row r="763" spans="1:7">
      <c r="A763" s="240"/>
      <c r="B763" s="251" t="s">
        <v>3239</v>
      </c>
      <c r="C763" s="1344"/>
      <c r="D763" s="245"/>
      <c r="E763" s="131"/>
      <c r="F763" s="29"/>
    </row>
    <row r="764" spans="1:7">
      <c r="A764" s="240"/>
      <c r="B764" s="251" t="s">
        <v>3266</v>
      </c>
      <c r="C764" s="1344"/>
      <c r="D764" s="245"/>
      <c r="E764" s="131"/>
      <c r="F764" s="29"/>
    </row>
    <row r="765" spans="1:7">
      <c r="A765" s="240"/>
      <c r="B765" s="251" t="s">
        <v>3267</v>
      </c>
      <c r="C765" s="1344"/>
      <c r="D765" s="245"/>
      <c r="E765" s="131"/>
      <c r="F765" s="29"/>
    </row>
    <row r="766" spans="1:7">
      <c r="A766" s="240"/>
      <c r="B766" s="251" t="s">
        <v>3268</v>
      </c>
      <c r="C766" s="1344"/>
      <c r="D766" s="245"/>
      <c r="E766" s="131"/>
      <c r="F766" s="29"/>
    </row>
    <row r="767" spans="1:7">
      <c r="A767" s="240"/>
      <c r="B767" s="251" t="s">
        <v>3269</v>
      </c>
      <c r="C767" s="1344" t="s">
        <v>7</v>
      </c>
      <c r="D767" s="245">
        <v>1</v>
      </c>
      <c r="E767" s="103"/>
      <c r="F767" s="29">
        <f>D767*E767</f>
        <v>0</v>
      </c>
    </row>
    <row r="768" spans="1:7" s="181" customFormat="1" ht="30" customHeight="1">
      <c r="A768" s="394"/>
      <c r="B768" s="395" t="s">
        <v>2939</v>
      </c>
      <c r="C768" s="1344"/>
      <c r="D768" s="397"/>
      <c r="E768" s="103"/>
      <c r="F768" s="29"/>
    </row>
    <row r="769" spans="1:6">
      <c r="A769" s="240"/>
      <c r="B769" s="343"/>
      <c r="C769" s="1344"/>
      <c r="D769" s="245"/>
      <c r="E769" s="131"/>
      <c r="F769" s="29"/>
    </row>
    <row r="770" spans="1:6">
      <c r="A770" s="398">
        <f>IF((B768&lt;&gt;""),A755+1,"")</f>
        <v>7004</v>
      </c>
      <c r="B770" s="251" t="s">
        <v>3270</v>
      </c>
      <c r="C770" s="1344"/>
      <c r="D770" s="245"/>
      <c r="E770" s="131"/>
      <c r="F770" s="29"/>
    </row>
    <row r="771" spans="1:6">
      <c r="A771" s="240"/>
      <c r="B771" s="251" t="s">
        <v>3171</v>
      </c>
      <c r="C771" s="1344"/>
      <c r="D771" s="245"/>
      <c r="E771" s="131"/>
      <c r="F771" s="29"/>
    </row>
    <row r="772" spans="1:6">
      <c r="A772" s="240"/>
      <c r="B772" s="251" t="s">
        <v>3255</v>
      </c>
      <c r="C772" s="1344"/>
      <c r="D772" s="245"/>
      <c r="E772" s="131"/>
      <c r="F772" s="29"/>
    </row>
    <row r="773" spans="1:6">
      <c r="A773" s="240"/>
      <c r="B773" s="251" t="s">
        <v>3271</v>
      </c>
      <c r="C773" s="1344"/>
      <c r="D773" s="245"/>
      <c r="E773" s="131"/>
      <c r="F773" s="29"/>
    </row>
    <row r="774" spans="1:6">
      <c r="A774" s="240"/>
      <c r="B774" s="251" t="s">
        <v>3235</v>
      </c>
      <c r="C774" s="1344"/>
      <c r="D774" s="245"/>
      <c r="E774" s="131"/>
      <c r="F774" s="29"/>
    </row>
    <row r="775" spans="1:6">
      <c r="A775" s="240"/>
      <c r="B775" s="251" t="s">
        <v>3236</v>
      </c>
      <c r="C775" s="1344"/>
      <c r="D775" s="245"/>
      <c r="E775" s="131"/>
      <c r="F775" s="29"/>
    </row>
    <row r="776" spans="1:6">
      <c r="A776" s="240"/>
      <c r="B776" s="251" t="s">
        <v>3272</v>
      </c>
      <c r="C776" s="1344"/>
      <c r="D776" s="245"/>
      <c r="E776" s="131"/>
      <c r="F776" s="29"/>
    </row>
    <row r="777" spans="1:6">
      <c r="A777" s="240"/>
      <c r="B777" s="251" t="s">
        <v>3258</v>
      </c>
      <c r="C777" s="1344"/>
      <c r="D777" s="245"/>
      <c r="E777" s="131"/>
      <c r="F777" s="29"/>
    </row>
    <row r="778" spans="1:6">
      <c r="A778" s="240"/>
      <c r="B778" s="251" t="s">
        <v>3239</v>
      </c>
      <c r="C778" s="1344"/>
      <c r="D778" s="245"/>
      <c r="E778" s="131"/>
      <c r="F778" s="29"/>
    </row>
    <row r="779" spans="1:6">
      <c r="A779" s="240"/>
      <c r="B779" s="251" t="s">
        <v>3273</v>
      </c>
      <c r="C779" s="1344"/>
      <c r="D779" s="245"/>
      <c r="E779" s="131"/>
      <c r="F779" s="29"/>
    </row>
    <row r="780" spans="1:6">
      <c r="A780" s="240"/>
      <c r="B780" s="251" t="s">
        <v>3274</v>
      </c>
      <c r="C780" s="1344"/>
      <c r="D780" s="245"/>
      <c r="E780" s="131"/>
      <c r="F780" s="29"/>
    </row>
    <row r="781" spans="1:6">
      <c r="A781" s="240"/>
      <c r="B781" s="251" t="s">
        <v>3243</v>
      </c>
      <c r="C781" s="1344"/>
      <c r="D781" s="245"/>
      <c r="E781" s="131"/>
      <c r="F781" s="29"/>
    </row>
    <row r="782" spans="1:6">
      <c r="A782" s="240"/>
      <c r="B782" s="251" t="s">
        <v>3275</v>
      </c>
      <c r="C782" s="1344" t="s">
        <v>7</v>
      </c>
      <c r="D782" s="245">
        <v>8</v>
      </c>
      <c r="E782" s="103"/>
      <c r="F782" s="29">
        <f>D782*E782</f>
        <v>0</v>
      </c>
    </row>
    <row r="783" spans="1:6" s="181" customFormat="1" ht="30" customHeight="1">
      <c r="A783" s="394"/>
      <c r="B783" s="395" t="s">
        <v>2939</v>
      </c>
      <c r="C783" s="1344"/>
      <c r="D783" s="397"/>
      <c r="E783" s="103"/>
      <c r="F783" s="29"/>
    </row>
    <row r="784" spans="1:6">
      <c r="A784" s="240"/>
      <c r="B784" s="343"/>
      <c r="C784" s="1344"/>
      <c r="D784" s="245"/>
      <c r="E784" s="131"/>
      <c r="F784" s="29"/>
    </row>
    <row r="785" spans="1:6">
      <c r="A785" s="398">
        <f>IF((B783&lt;&gt;""),A770+1,"")</f>
        <v>7005</v>
      </c>
      <c r="B785" s="251" t="s">
        <v>3276</v>
      </c>
      <c r="C785" s="1344"/>
      <c r="D785" s="245"/>
      <c r="E785" s="131"/>
      <c r="F785" s="29"/>
    </row>
    <row r="786" spans="1:6">
      <c r="A786" s="240"/>
      <c r="B786" s="251" t="s">
        <v>3171</v>
      </c>
      <c r="C786" s="1344"/>
      <c r="D786" s="245"/>
      <c r="E786" s="131"/>
      <c r="F786" s="29"/>
    </row>
    <row r="787" spans="1:6">
      <c r="A787" s="240"/>
      <c r="B787" s="251" t="s">
        <v>3255</v>
      </c>
      <c r="C787" s="1344"/>
      <c r="D787" s="245"/>
      <c r="E787" s="131"/>
      <c r="F787" s="29"/>
    </row>
    <row r="788" spans="1:6">
      <c r="A788" s="240"/>
      <c r="B788" s="251" t="s">
        <v>3277</v>
      </c>
      <c r="C788" s="1344"/>
      <c r="D788" s="245"/>
      <c r="E788" s="131"/>
      <c r="F788" s="29"/>
    </row>
    <row r="789" spans="1:6">
      <c r="A789" s="240"/>
      <c r="B789" s="251" t="s">
        <v>3235</v>
      </c>
      <c r="C789" s="1344"/>
      <c r="D789" s="245"/>
      <c r="E789" s="131"/>
      <c r="F789" s="29"/>
    </row>
    <row r="790" spans="1:6">
      <c r="A790" s="240"/>
      <c r="B790" s="251" t="s">
        <v>3236</v>
      </c>
      <c r="C790" s="1344"/>
      <c r="D790" s="245"/>
      <c r="E790" s="131"/>
      <c r="F790" s="29"/>
    </row>
    <row r="791" spans="1:6">
      <c r="A791" s="240"/>
      <c r="B791" s="251" t="s">
        <v>3278</v>
      </c>
      <c r="C791" s="1344"/>
      <c r="D791" s="245"/>
      <c r="E791" s="131"/>
      <c r="F791" s="29"/>
    </row>
    <row r="792" spans="1:6">
      <c r="A792" s="240"/>
      <c r="B792" s="251" t="s">
        <v>3258</v>
      </c>
      <c r="C792" s="1344"/>
      <c r="D792" s="245"/>
      <c r="E792" s="131"/>
      <c r="F792" s="29"/>
    </row>
    <row r="793" spans="1:6">
      <c r="A793" s="240"/>
      <c r="B793" s="251" t="s">
        <v>3239</v>
      </c>
      <c r="C793" s="1344"/>
      <c r="D793" s="245"/>
      <c r="E793" s="131"/>
      <c r="F793" s="29"/>
    </row>
    <row r="794" spans="1:6">
      <c r="A794" s="240"/>
      <c r="B794" s="251" t="s">
        <v>3279</v>
      </c>
      <c r="C794" s="1344"/>
      <c r="D794" s="245"/>
      <c r="E794" s="131"/>
      <c r="F794" s="29"/>
    </row>
    <row r="795" spans="1:6">
      <c r="A795" s="240"/>
      <c r="B795" s="251" t="s">
        <v>3280</v>
      </c>
      <c r="C795" s="1344"/>
      <c r="D795" s="245"/>
      <c r="E795" s="131"/>
      <c r="F795" s="29"/>
    </row>
    <row r="796" spans="1:6">
      <c r="A796" s="240"/>
      <c r="B796" s="251" t="s">
        <v>3243</v>
      </c>
      <c r="C796" s="1344"/>
      <c r="D796" s="245"/>
      <c r="E796" s="131"/>
      <c r="F796" s="29"/>
    </row>
    <row r="797" spans="1:6">
      <c r="A797" s="240"/>
      <c r="B797" s="251" t="s">
        <v>3244</v>
      </c>
      <c r="C797" s="1344" t="s">
        <v>7</v>
      </c>
      <c r="D797" s="245">
        <v>19</v>
      </c>
      <c r="E797" s="103"/>
      <c r="F797" s="29">
        <f>D797*E797</f>
        <v>0</v>
      </c>
    </row>
    <row r="798" spans="1:6" s="181" customFormat="1" ht="30" customHeight="1">
      <c r="A798" s="394"/>
      <c r="B798" s="395" t="s">
        <v>2939</v>
      </c>
      <c r="C798" s="1344"/>
      <c r="D798" s="397"/>
      <c r="E798" s="103"/>
      <c r="F798" s="29"/>
    </row>
    <row r="799" spans="1:6">
      <c r="A799" s="240"/>
      <c r="B799" s="343"/>
      <c r="C799" s="1344"/>
      <c r="D799" s="245"/>
      <c r="E799" s="131"/>
      <c r="F799" s="29"/>
    </row>
    <row r="800" spans="1:6">
      <c r="A800" s="398">
        <f>IF((B798&lt;&gt;""),A785+1,"")</f>
        <v>7006</v>
      </c>
      <c r="B800" s="251" t="s">
        <v>3281</v>
      </c>
      <c r="C800" s="1344"/>
      <c r="D800" s="245"/>
      <c r="E800" s="131"/>
      <c r="F800" s="29"/>
    </row>
    <row r="801" spans="1:6">
      <c r="A801" s="240"/>
      <c r="B801" s="251" t="s">
        <v>3171</v>
      </c>
      <c r="C801" s="1344"/>
      <c r="D801" s="245"/>
      <c r="E801" s="131"/>
      <c r="F801" s="29"/>
    </row>
    <row r="802" spans="1:6">
      <c r="A802" s="240"/>
      <c r="B802" s="251" t="s">
        <v>3255</v>
      </c>
      <c r="C802" s="1344"/>
      <c r="D802" s="245"/>
      <c r="E802" s="131"/>
      <c r="F802" s="29"/>
    </row>
    <row r="803" spans="1:6">
      <c r="A803" s="240"/>
      <c r="B803" s="251" t="s">
        <v>3282</v>
      </c>
      <c r="C803" s="1344"/>
      <c r="D803" s="245"/>
      <c r="E803" s="131"/>
      <c r="F803" s="29"/>
    </row>
    <row r="804" spans="1:6">
      <c r="A804" s="240"/>
      <c r="B804" s="251" t="s">
        <v>3235</v>
      </c>
      <c r="C804" s="1344"/>
      <c r="D804" s="245"/>
      <c r="E804" s="131"/>
      <c r="F804" s="29"/>
    </row>
    <row r="805" spans="1:6">
      <c r="A805" s="240"/>
      <c r="B805" s="251" t="s">
        <v>3236</v>
      </c>
      <c r="C805" s="1344"/>
      <c r="D805" s="245"/>
      <c r="E805" s="131"/>
      <c r="F805" s="29"/>
    </row>
    <row r="806" spans="1:6">
      <c r="A806" s="240"/>
      <c r="B806" s="251" t="s">
        <v>3283</v>
      </c>
      <c r="C806" s="1344"/>
      <c r="D806" s="245"/>
      <c r="E806" s="131"/>
      <c r="F806" s="29"/>
    </row>
    <row r="807" spans="1:6">
      <c r="A807" s="240"/>
      <c r="B807" s="251" t="s">
        <v>3258</v>
      </c>
      <c r="C807" s="1344"/>
      <c r="D807" s="245"/>
      <c r="E807" s="131"/>
      <c r="F807" s="29"/>
    </row>
    <row r="808" spans="1:6">
      <c r="A808" s="240"/>
      <c r="B808" s="251" t="s">
        <v>3239</v>
      </c>
      <c r="C808" s="1344"/>
      <c r="D808" s="245"/>
      <c r="E808" s="131"/>
      <c r="F808" s="29"/>
    </row>
    <row r="809" spans="1:6">
      <c r="A809" s="240"/>
      <c r="B809" s="251" t="s">
        <v>3284</v>
      </c>
      <c r="C809" s="1344"/>
      <c r="D809" s="245"/>
      <c r="E809" s="131"/>
      <c r="F809" s="29"/>
    </row>
    <row r="810" spans="1:6">
      <c r="A810" s="240"/>
      <c r="B810" s="251" t="s">
        <v>3285</v>
      </c>
      <c r="C810" s="1344"/>
      <c r="D810" s="245"/>
      <c r="E810" s="131"/>
      <c r="F810" s="29"/>
    </row>
    <row r="811" spans="1:6">
      <c r="A811" s="240"/>
      <c r="B811" s="251" t="s">
        <v>3286</v>
      </c>
      <c r="C811" s="1344"/>
      <c r="D811" s="245"/>
      <c r="E811" s="131"/>
      <c r="F811" s="29"/>
    </row>
    <row r="812" spans="1:6">
      <c r="A812" s="240"/>
      <c r="B812" s="251" t="s">
        <v>3287</v>
      </c>
      <c r="C812" s="1344" t="s">
        <v>7</v>
      </c>
      <c r="D812" s="245">
        <v>6</v>
      </c>
      <c r="E812" s="103"/>
      <c r="F812" s="29">
        <f>D812*E812</f>
        <v>0</v>
      </c>
    </row>
    <row r="813" spans="1:6" s="181" customFormat="1" ht="30" customHeight="1">
      <c r="A813" s="394"/>
      <c r="B813" s="395" t="s">
        <v>2939</v>
      </c>
      <c r="C813" s="1344"/>
      <c r="D813" s="397"/>
      <c r="E813" s="103"/>
      <c r="F813" s="29"/>
    </row>
    <row r="814" spans="1:6" s="181" customFormat="1">
      <c r="A814" s="394"/>
      <c r="B814" s="395"/>
      <c r="C814" s="1344"/>
      <c r="D814" s="397"/>
      <c r="E814" s="103"/>
      <c r="F814" s="29"/>
    </row>
    <row r="815" spans="1:6">
      <c r="A815" s="240"/>
      <c r="B815" s="1387" t="s">
        <v>3288</v>
      </c>
      <c r="C815" s="1344"/>
      <c r="D815" s="245"/>
      <c r="E815" s="103"/>
      <c r="F815" s="29"/>
    </row>
    <row r="816" spans="1:6">
      <c r="A816" s="240"/>
      <c r="B816" s="251"/>
      <c r="C816" s="1344"/>
      <c r="D816" s="245"/>
      <c r="E816" s="103"/>
      <c r="F816" s="29"/>
    </row>
    <row r="817" spans="1:6">
      <c r="A817" s="398">
        <f>IF((B815&lt;&gt;""),A800+1,"")</f>
        <v>7007</v>
      </c>
      <c r="B817" s="251" t="s">
        <v>3289</v>
      </c>
      <c r="C817" s="1344"/>
      <c r="D817" s="245"/>
      <c r="E817" s="131"/>
      <c r="F817" s="29"/>
    </row>
    <row r="818" spans="1:6">
      <c r="A818" s="240"/>
      <c r="B818" s="251" t="s">
        <v>3290</v>
      </c>
      <c r="C818" s="1344"/>
      <c r="D818" s="245"/>
      <c r="E818" s="131"/>
      <c r="F818" s="29"/>
    </row>
    <row r="819" spans="1:6">
      <c r="A819" s="240"/>
      <c r="B819" s="251" t="s">
        <v>3291</v>
      </c>
      <c r="C819" s="1344"/>
      <c r="D819" s="245"/>
      <c r="E819" s="131"/>
      <c r="F819" s="29"/>
    </row>
    <row r="820" spans="1:6" ht="114.75">
      <c r="A820" s="240"/>
      <c r="B820" s="251" t="s">
        <v>3292</v>
      </c>
      <c r="C820" s="1344" t="s">
        <v>7</v>
      </c>
      <c r="D820" s="245">
        <v>32</v>
      </c>
      <c r="E820" s="103"/>
      <c r="F820" s="29">
        <f>D820*E820</f>
        <v>0</v>
      </c>
    </row>
    <row r="821" spans="1:6" s="181" customFormat="1" ht="30" customHeight="1">
      <c r="A821" s="394"/>
      <c r="B821" s="395" t="s">
        <v>2939</v>
      </c>
      <c r="C821" s="1344"/>
      <c r="D821" s="397"/>
      <c r="E821" s="103"/>
      <c r="F821" s="29"/>
    </row>
    <row r="822" spans="1:6">
      <c r="A822" s="240"/>
      <c r="B822" s="251"/>
      <c r="C822" s="1344"/>
      <c r="D822" s="245"/>
      <c r="E822" s="103"/>
      <c r="F822" s="29"/>
    </row>
    <row r="823" spans="1:6">
      <c r="A823" s="398">
        <f>IF((B821&lt;&gt;""),A817+1,"")</f>
        <v>7008</v>
      </c>
      <c r="B823" s="251" t="s">
        <v>3293</v>
      </c>
      <c r="C823" s="1344"/>
      <c r="D823" s="245"/>
      <c r="E823" s="131"/>
      <c r="F823" s="29"/>
    </row>
    <row r="824" spans="1:6" ht="25.5">
      <c r="A824" s="240"/>
      <c r="B824" s="251" t="s">
        <v>3294</v>
      </c>
      <c r="C824" s="1344" t="s">
        <v>7</v>
      </c>
      <c r="D824" s="245">
        <v>11</v>
      </c>
      <c r="E824" s="103"/>
      <c r="F824" s="29">
        <f>D824*E824</f>
        <v>0</v>
      </c>
    </row>
    <row r="825" spans="1:6" s="181" customFormat="1" ht="30" customHeight="1">
      <c r="A825" s="394"/>
      <c r="B825" s="395" t="s">
        <v>2939</v>
      </c>
      <c r="C825" s="1344"/>
      <c r="D825" s="397"/>
      <c r="E825" s="103"/>
      <c r="F825" s="29"/>
    </row>
    <row r="826" spans="1:6">
      <c r="A826" s="240"/>
      <c r="B826" s="251"/>
      <c r="C826" s="1344"/>
      <c r="D826" s="245"/>
      <c r="E826" s="103"/>
      <c r="F826" s="29"/>
    </row>
    <row r="827" spans="1:6">
      <c r="A827" s="398">
        <f>IF((B825&lt;&gt;""),A823+1,"")</f>
        <v>7009</v>
      </c>
      <c r="B827" s="251" t="s">
        <v>3295</v>
      </c>
      <c r="C827" s="1344"/>
      <c r="D827" s="245"/>
      <c r="E827" s="131"/>
      <c r="F827" s="29"/>
    </row>
    <row r="828" spans="1:6" ht="25.5">
      <c r="A828" s="240"/>
      <c r="B828" s="251" t="s">
        <v>3296</v>
      </c>
      <c r="C828" s="1344" t="s">
        <v>7</v>
      </c>
      <c r="D828" s="245">
        <v>38</v>
      </c>
      <c r="E828" s="103"/>
      <c r="F828" s="29">
        <f>D828*E828</f>
        <v>0</v>
      </c>
    </row>
    <row r="829" spans="1:6" s="181" customFormat="1" ht="30" customHeight="1">
      <c r="A829" s="394"/>
      <c r="B829" s="395" t="s">
        <v>2939</v>
      </c>
      <c r="C829" s="1344"/>
      <c r="D829" s="397"/>
      <c r="E829" s="103"/>
      <c r="F829" s="29"/>
    </row>
    <row r="830" spans="1:6">
      <c r="A830" s="240"/>
      <c r="B830" s="251"/>
      <c r="C830" s="1344"/>
      <c r="D830" s="245"/>
      <c r="E830" s="103"/>
      <c r="F830" s="29"/>
    </row>
    <row r="831" spans="1:6">
      <c r="A831" s="398">
        <f>IF((B829&lt;&gt;""),A827+1,"")</f>
        <v>7010</v>
      </c>
      <c r="B831" s="251" t="s">
        <v>3297</v>
      </c>
      <c r="C831" s="1344"/>
      <c r="D831" s="245"/>
      <c r="E831" s="131"/>
      <c r="F831" s="29"/>
    </row>
    <row r="832" spans="1:6" ht="25.5">
      <c r="A832" s="240"/>
      <c r="B832" s="251" t="s">
        <v>3298</v>
      </c>
      <c r="C832" s="1344" t="s">
        <v>96</v>
      </c>
      <c r="D832" s="245">
        <v>7</v>
      </c>
      <c r="E832" s="103"/>
      <c r="F832" s="29">
        <f>D832*E832</f>
        <v>0</v>
      </c>
    </row>
    <row r="833" spans="1:6" s="181" customFormat="1" ht="30" customHeight="1">
      <c r="A833" s="394"/>
      <c r="B833" s="395" t="s">
        <v>2939</v>
      </c>
      <c r="C833" s="1344"/>
      <c r="D833" s="397"/>
      <c r="E833" s="103"/>
      <c r="F833" s="29"/>
    </row>
    <row r="834" spans="1:6">
      <c r="A834" s="240"/>
      <c r="B834" s="251"/>
      <c r="C834" s="1344"/>
      <c r="D834" s="245"/>
      <c r="E834" s="103"/>
      <c r="F834" s="29"/>
    </row>
    <row r="835" spans="1:6">
      <c r="B835" s="999" t="s">
        <v>3299</v>
      </c>
      <c r="C835" s="1344"/>
      <c r="D835" s="245"/>
      <c r="E835" s="131"/>
      <c r="F835" s="29"/>
    </row>
    <row r="836" spans="1:6">
      <c r="A836" s="240"/>
      <c r="B836" s="999"/>
      <c r="C836" s="1344"/>
      <c r="D836" s="245"/>
      <c r="E836" s="131"/>
      <c r="F836" s="29"/>
    </row>
    <row r="837" spans="1:6" ht="76.5">
      <c r="A837" s="398">
        <f>IF((B833&lt;&gt;""),A831+1,"")</f>
        <v>7011</v>
      </c>
      <c r="B837" s="251" t="s">
        <v>3300</v>
      </c>
      <c r="C837" s="1344"/>
      <c r="D837" s="245"/>
      <c r="E837" s="131"/>
      <c r="F837" s="29"/>
    </row>
    <row r="838" spans="1:6">
      <c r="A838" s="240"/>
      <c r="B838" s="343"/>
      <c r="C838" s="1344"/>
      <c r="D838" s="245"/>
      <c r="E838" s="131"/>
      <c r="F838" s="29"/>
    </row>
    <row r="839" spans="1:6">
      <c r="A839" s="240"/>
      <c r="B839" s="251" t="s">
        <v>3301</v>
      </c>
      <c r="C839" s="1344"/>
      <c r="D839" s="245"/>
      <c r="E839" s="131"/>
      <c r="F839" s="29"/>
    </row>
    <row r="840" spans="1:6">
      <c r="A840" s="240"/>
      <c r="B840" s="251" t="s">
        <v>3171</v>
      </c>
      <c r="C840" s="1344"/>
      <c r="D840" s="245"/>
      <c r="E840" s="131"/>
      <c r="F840" s="29"/>
    </row>
    <row r="841" spans="1:6">
      <c r="A841" s="240"/>
      <c r="B841" s="251" t="s">
        <v>3255</v>
      </c>
      <c r="C841" s="1344"/>
      <c r="D841" s="245"/>
      <c r="E841" s="131"/>
      <c r="F841" s="29"/>
    </row>
    <row r="842" spans="1:6">
      <c r="A842" s="240"/>
      <c r="B842" s="251" t="s">
        <v>3302</v>
      </c>
      <c r="C842" s="1344"/>
      <c r="D842" s="245"/>
      <c r="E842" s="131"/>
      <c r="F842" s="29"/>
    </row>
    <row r="843" spans="1:6">
      <c r="A843" s="240"/>
      <c r="B843" s="251" t="s">
        <v>3235</v>
      </c>
      <c r="C843" s="1344"/>
      <c r="D843" s="245"/>
      <c r="E843" s="131"/>
      <c r="F843" s="29"/>
    </row>
    <row r="844" spans="1:6">
      <c r="A844" s="240"/>
      <c r="B844" s="251" t="s">
        <v>3236</v>
      </c>
      <c r="C844" s="1344"/>
      <c r="D844" s="245"/>
      <c r="E844" s="131"/>
      <c r="F844" s="29"/>
    </row>
    <row r="845" spans="1:6">
      <c r="A845" s="240"/>
      <c r="B845" s="251" t="s">
        <v>3303</v>
      </c>
      <c r="C845" s="1344"/>
      <c r="D845" s="245"/>
      <c r="E845" s="131"/>
      <c r="F845" s="29"/>
    </row>
    <row r="846" spans="1:6">
      <c r="A846" s="240"/>
      <c r="B846" s="251" t="s">
        <v>3238</v>
      </c>
      <c r="C846" s="1344"/>
      <c r="D846" s="245"/>
      <c r="E846" s="131"/>
      <c r="F846" s="29"/>
    </row>
    <row r="847" spans="1:6">
      <c r="A847" s="240"/>
      <c r="B847" s="251" t="s">
        <v>3239</v>
      </c>
      <c r="C847" s="1344"/>
      <c r="D847" s="245"/>
      <c r="E847" s="131"/>
      <c r="F847" s="29"/>
    </row>
    <row r="848" spans="1:6">
      <c r="A848" s="240"/>
      <c r="B848" s="251" t="s">
        <v>3304</v>
      </c>
      <c r="C848" s="1344"/>
      <c r="D848" s="245"/>
      <c r="E848" s="131"/>
      <c r="F848" s="29"/>
    </row>
    <row r="849" spans="1:6">
      <c r="A849" s="240"/>
      <c r="B849" s="251" t="s">
        <v>3305</v>
      </c>
      <c r="C849" s="1344"/>
      <c r="D849" s="245"/>
      <c r="E849" s="131"/>
      <c r="F849" s="29"/>
    </row>
    <row r="850" spans="1:6">
      <c r="A850" s="240"/>
      <c r="B850" s="251" t="s">
        <v>3306</v>
      </c>
      <c r="C850" s="1344"/>
      <c r="D850" s="245"/>
      <c r="E850" s="131"/>
      <c r="F850" s="29"/>
    </row>
    <row r="851" spans="1:6">
      <c r="A851" s="240"/>
      <c r="B851" s="251" t="s">
        <v>3307</v>
      </c>
      <c r="C851" s="1344"/>
      <c r="D851" s="245"/>
      <c r="E851" s="131"/>
      <c r="F851" s="29"/>
    </row>
    <row r="852" spans="1:6" ht="25.5">
      <c r="A852" s="240"/>
      <c r="B852" s="251" t="s">
        <v>3308</v>
      </c>
      <c r="C852" s="1344" t="s">
        <v>7</v>
      </c>
      <c r="D852" s="245">
        <v>4</v>
      </c>
      <c r="E852" s="103"/>
      <c r="F852" s="29">
        <f>D852*E852</f>
        <v>0</v>
      </c>
    </row>
    <row r="853" spans="1:6" s="181" customFormat="1" ht="30" customHeight="1">
      <c r="A853" s="394"/>
      <c r="B853" s="395" t="s">
        <v>2939</v>
      </c>
      <c r="C853" s="1344"/>
      <c r="D853" s="397"/>
      <c r="E853" s="103"/>
      <c r="F853" s="29"/>
    </row>
    <row r="854" spans="1:6" s="181" customFormat="1">
      <c r="A854" s="394"/>
      <c r="B854" s="395"/>
      <c r="C854" s="1344"/>
      <c r="D854" s="397"/>
      <c r="E854" s="103"/>
      <c r="F854" s="29"/>
    </row>
    <row r="855" spans="1:6">
      <c r="A855" s="240"/>
      <c r="B855" s="1387" t="s">
        <v>3288</v>
      </c>
      <c r="C855" s="1344"/>
      <c r="D855" s="245"/>
      <c r="E855" s="103"/>
      <c r="F855" s="29"/>
    </row>
    <row r="856" spans="1:6">
      <c r="A856" s="240"/>
      <c r="B856" s="1388"/>
      <c r="C856" s="1344"/>
      <c r="D856" s="245"/>
      <c r="E856" s="103"/>
      <c r="F856" s="29"/>
    </row>
    <row r="857" spans="1:6">
      <c r="A857" s="398">
        <f>IF((B853&lt;&gt;""),A837+1,"")</f>
        <v>7012</v>
      </c>
      <c r="B857" s="251" t="s">
        <v>3309</v>
      </c>
      <c r="C857" s="1344"/>
      <c r="D857" s="245"/>
      <c r="E857" s="131"/>
      <c r="F857" s="29"/>
    </row>
    <row r="858" spans="1:6" ht="25.5">
      <c r="A858" s="240"/>
      <c r="B858" s="251" t="s">
        <v>3310</v>
      </c>
      <c r="C858" s="1344" t="s">
        <v>7</v>
      </c>
      <c r="D858" s="245">
        <v>4</v>
      </c>
      <c r="E858" s="103"/>
      <c r="F858" s="29">
        <f>D858*E858</f>
        <v>0</v>
      </c>
    </row>
    <row r="859" spans="1:6" s="181" customFormat="1" ht="30" customHeight="1">
      <c r="A859" s="394"/>
      <c r="B859" s="395" t="s">
        <v>2939</v>
      </c>
      <c r="C859" s="1344"/>
      <c r="D859" s="397"/>
      <c r="E859" s="103"/>
      <c r="F859" s="29"/>
    </row>
    <row r="860" spans="1:6">
      <c r="A860" s="240"/>
      <c r="B860" s="251"/>
      <c r="C860" s="1344"/>
      <c r="D860" s="245"/>
      <c r="E860" s="103"/>
      <c r="F860" s="29"/>
    </row>
    <row r="861" spans="1:6">
      <c r="A861" s="398">
        <f>IF((B861&lt;&gt;""),A857+1,"")</f>
        <v>7013</v>
      </c>
      <c r="B861" s="251" t="s">
        <v>3311</v>
      </c>
      <c r="C861" s="1344"/>
      <c r="D861" s="245"/>
      <c r="E861" s="131"/>
      <c r="F861" s="29"/>
    </row>
    <row r="862" spans="1:6" ht="39.75" customHeight="1">
      <c r="A862" s="240"/>
      <c r="B862" s="251" t="s">
        <v>3312</v>
      </c>
      <c r="C862" s="1344" t="s">
        <v>7</v>
      </c>
      <c r="D862" s="245">
        <v>4</v>
      </c>
      <c r="E862" s="103"/>
      <c r="F862" s="29">
        <f>D862*E862</f>
        <v>0</v>
      </c>
    </row>
    <row r="863" spans="1:6" s="181" customFormat="1" ht="30" customHeight="1">
      <c r="A863" s="394"/>
      <c r="B863" s="395" t="s">
        <v>2939</v>
      </c>
      <c r="C863" s="1344"/>
      <c r="D863" s="397"/>
      <c r="E863" s="103"/>
      <c r="F863" s="29"/>
    </row>
    <row r="864" spans="1:6">
      <c r="A864" s="240"/>
      <c r="B864" s="251"/>
      <c r="C864" s="1344"/>
      <c r="D864" s="245"/>
      <c r="E864" s="103"/>
      <c r="F864" s="29"/>
    </row>
    <row r="865" spans="1:6">
      <c r="A865" s="398">
        <f>IF((B865&lt;&gt;""),A861+1,"")</f>
        <v>7014</v>
      </c>
      <c r="B865" s="251" t="s">
        <v>3313</v>
      </c>
      <c r="C865" s="1344"/>
      <c r="D865" s="245"/>
      <c r="E865" s="131"/>
      <c r="F865" s="29"/>
    </row>
    <row r="866" spans="1:6" ht="38.25">
      <c r="A866" s="240"/>
      <c r="B866" s="251" t="s">
        <v>3314</v>
      </c>
      <c r="C866" s="1344" t="s">
        <v>96</v>
      </c>
      <c r="D866" s="245">
        <v>8</v>
      </c>
      <c r="E866" s="103"/>
      <c r="F866" s="29">
        <f>D866*E866</f>
        <v>0</v>
      </c>
    </row>
    <row r="867" spans="1:6" s="181" customFormat="1" ht="30" customHeight="1">
      <c r="A867" s="394"/>
      <c r="B867" s="395" t="s">
        <v>2939</v>
      </c>
      <c r="C867" s="1344"/>
      <c r="D867" s="397"/>
      <c r="E867" s="103"/>
      <c r="F867" s="29"/>
    </row>
    <row r="868" spans="1:6">
      <c r="A868" s="240"/>
      <c r="B868" s="251"/>
      <c r="C868" s="1344"/>
      <c r="D868" s="245"/>
      <c r="E868" s="103"/>
      <c r="F868" s="29"/>
    </row>
    <row r="869" spans="1:6">
      <c r="A869" s="398">
        <f>IF((B869&lt;&gt;""),A865+1,"")</f>
        <v>7015</v>
      </c>
      <c r="B869" s="251" t="s">
        <v>3315</v>
      </c>
      <c r="C869" s="1344"/>
      <c r="D869" s="245"/>
      <c r="E869" s="131"/>
      <c r="F869" s="29"/>
    </row>
    <row r="870" spans="1:6" ht="38.25">
      <c r="A870" s="240"/>
      <c r="B870" s="251" t="s">
        <v>3316</v>
      </c>
      <c r="C870" s="1344"/>
      <c r="D870" s="245"/>
      <c r="E870" s="131"/>
      <c r="F870" s="29">
        <f>D870*E870</f>
        <v>0</v>
      </c>
    </row>
    <row r="871" spans="1:6" ht="25.5">
      <c r="A871" s="240"/>
      <c r="B871" s="251" t="s">
        <v>3317</v>
      </c>
      <c r="C871" s="1344"/>
      <c r="D871" s="245"/>
      <c r="E871" s="131"/>
      <c r="F871" s="29"/>
    </row>
    <row r="872" spans="1:6" ht="51">
      <c r="A872" s="240"/>
      <c r="B872" s="251" t="s">
        <v>3318</v>
      </c>
      <c r="C872" s="1344" t="s">
        <v>7</v>
      </c>
      <c r="D872" s="245">
        <v>3</v>
      </c>
      <c r="E872" s="103"/>
      <c r="F872" s="29">
        <f>D872*E872</f>
        <v>0</v>
      </c>
    </row>
    <row r="873" spans="1:6" s="181" customFormat="1" ht="30" customHeight="1">
      <c r="A873" s="394"/>
      <c r="B873" s="395" t="s">
        <v>2939</v>
      </c>
      <c r="C873" s="1344"/>
      <c r="D873" s="397"/>
      <c r="E873" s="103"/>
      <c r="F873" s="29"/>
    </row>
    <row r="874" spans="1:6">
      <c r="A874" s="240"/>
      <c r="B874" s="1389"/>
      <c r="C874" s="386"/>
      <c r="D874" s="387"/>
      <c r="E874" s="103"/>
      <c r="F874" s="29"/>
    </row>
    <row r="875" spans="1:6">
      <c r="A875" s="240"/>
      <c r="B875" s="1390" t="s">
        <v>3319</v>
      </c>
      <c r="C875" s="386"/>
      <c r="D875" s="387"/>
      <c r="E875" s="103"/>
      <c r="F875" s="29"/>
    </row>
    <row r="876" spans="1:6" ht="51">
      <c r="A876" s="240"/>
      <c r="B876" s="251" t="s">
        <v>3320</v>
      </c>
      <c r="C876" s="386"/>
      <c r="D876" s="387"/>
      <c r="E876" s="103"/>
      <c r="F876" s="29"/>
    </row>
    <row r="877" spans="1:6">
      <c r="A877" s="240"/>
      <c r="B877" s="1074"/>
      <c r="C877" s="386"/>
      <c r="D877" s="387"/>
      <c r="E877" s="103"/>
      <c r="F877" s="29"/>
    </row>
    <row r="878" spans="1:6" ht="127.5">
      <c r="A878" s="398">
        <f>IF((B878&lt;&gt;""),A869+1,"")</f>
        <v>7016</v>
      </c>
      <c r="B878" s="251" t="s">
        <v>3321</v>
      </c>
      <c r="C878" s="1344" t="s">
        <v>96</v>
      </c>
      <c r="D878" s="245">
        <v>1</v>
      </c>
      <c r="E878" s="103"/>
      <c r="F878" s="29">
        <f>D878*E878</f>
        <v>0</v>
      </c>
    </row>
    <row r="879" spans="1:6">
      <c r="A879" s="240"/>
      <c r="B879" s="1074"/>
      <c r="C879" s="386"/>
      <c r="D879" s="387"/>
      <c r="E879" s="103"/>
      <c r="F879" s="29"/>
    </row>
    <row r="880" spans="1:6" ht="38.25">
      <c r="A880" s="398">
        <f>IF((B880&lt;&gt;""),A878+1,"")</f>
        <v>7017</v>
      </c>
      <c r="B880" s="251" t="s">
        <v>3322</v>
      </c>
      <c r="C880" s="386"/>
      <c r="D880" s="387"/>
      <c r="E880" s="103"/>
      <c r="F880" s="29"/>
    </row>
    <row r="881" spans="1:6">
      <c r="A881" s="398"/>
      <c r="B881" s="233" t="s">
        <v>3211</v>
      </c>
      <c r="C881" s="400" t="s">
        <v>7</v>
      </c>
      <c r="D881" s="401">
        <v>3</v>
      </c>
      <c r="E881" s="103"/>
      <c r="F881" s="29">
        <f>D881*E881</f>
        <v>0</v>
      </c>
    </row>
    <row r="882" spans="1:6">
      <c r="A882" s="240"/>
      <c r="B882" s="233" t="s">
        <v>3053</v>
      </c>
      <c r="C882" s="400" t="s">
        <v>7</v>
      </c>
      <c r="D882" s="401">
        <v>3</v>
      </c>
      <c r="E882" s="103"/>
      <c r="F882" s="29">
        <f>D882*E882</f>
        <v>0</v>
      </c>
    </row>
    <row r="883" spans="1:6">
      <c r="A883" s="240"/>
      <c r="B883" s="233" t="s">
        <v>3093</v>
      </c>
      <c r="C883" s="400" t="s">
        <v>7</v>
      </c>
      <c r="D883" s="401">
        <v>6</v>
      </c>
      <c r="E883" s="103"/>
      <c r="F883" s="29">
        <f>D883*E883</f>
        <v>0</v>
      </c>
    </row>
    <row r="884" spans="1:6">
      <c r="A884" s="240"/>
      <c r="B884" s="233" t="s">
        <v>3054</v>
      </c>
      <c r="C884" s="400" t="s">
        <v>7</v>
      </c>
      <c r="D884" s="401">
        <v>3</v>
      </c>
      <c r="E884" s="103"/>
      <c r="F884" s="29">
        <f>D884*E884</f>
        <v>0</v>
      </c>
    </row>
    <row r="885" spans="1:6">
      <c r="A885" s="240"/>
      <c r="B885" s="233" t="s">
        <v>2919</v>
      </c>
      <c r="C885" s="400" t="s">
        <v>7</v>
      </c>
      <c r="D885" s="401">
        <v>6</v>
      </c>
      <c r="E885" s="103"/>
      <c r="F885" s="29">
        <f>D885*E885</f>
        <v>0</v>
      </c>
    </row>
    <row r="886" spans="1:6">
      <c r="A886" s="240"/>
      <c r="B886" s="1389"/>
      <c r="C886" s="386"/>
      <c r="D886" s="387"/>
      <c r="E886" s="103"/>
      <c r="F886" s="29"/>
    </row>
    <row r="887" spans="1:6" ht="102">
      <c r="A887" s="398">
        <f>IF((B887&lt;&gt;""),A880+1,"")</f>
        <v>7018</v>
      </c>
      <c r="B887" s="408" t="s">
        <v>3323</v>
      </c>
      <c r="C887" s="415"/>
      <c r="D887" s="416"/>
      <c r="E887" s="183"/>
      <c r="F887" s="29">
        <f>D887*E887</f>
        <v>0</v>
      </c>
    </row>
    <row r="888" spans="1:6">
      <c r="A888" s="398"/>
      <c r="B888" s="408" t="s">
        <v>3211</v>
      </c>
      <c r="C888" s="418" t="s">
        <v>7</v>
      </c>
      <c r="D888" s="419">
        <v>1</v>
      </c>
      <c r="E888" s="183"/>
      <c r="F888" s="29">
        <f>D888*E888</f>
        <v>0</v>
      </c>
    </row>
    <row r="889" spans="1:6">
      <c r="A889" s="398"/>
      <c r="B889" s="417" t="s">
        <v>3324</v>
      </c>
      <c r="C889" s="418" t="s">
        <v>7</v>
      </c>
      <c r="D889" s="419">
        <v>1</v>
      </c>
      <c r="E889" s="183"/>
      <c r="F889" s="29">
        <f t="shared" ref="F889:F952" si="7">D889*E889</f>
        <v>0</v>
      </c>
    </row>
    <row r="890" spans="1:6">
      <c r="A890" s="240"/>
      <c r="B890" s="417" t="s">
        <v>3093</v>
      </c>
      <c r="C890" s="418" t="s">
        <v>7</v>
      </c>
      <c r="D890" s="419">
        <v>3</v>
      </c>
      <c r="E890" s="183"/>
      <c r="F890" s="29">
        <f t="shared" si="7"/>
        <v>0</v>
      </c>
    </row>
    <row r="891" spans="1:6">
      <c r="A891" s="240"/>
      <c r="B891" s="417" t="s">
        <v>3054</v>
      </c>
      <c r="C891" s="418" t="s">
        <v>7</v>
      </c>
      <c r="D891" s="419">
        <v>3</v>
      </c>
      <c r="E891" s="183"/>
      <c r="F891" s="29">
        <f t="shared" si="7"/>
        <v>0</v>
      </c>
    </row>
    <row r="892" spans="1:6">
      <c r="A892" s="240"/>
      <c r="B892" s="417" t="s">
        <v>2919</v>
      </c>
      <c r="C892" s="418" t="s">
        <v>7</v>
      </c>
      <c r="D892" s="419">
        <v>3</v>
      </c>
      <c r="E892" s="183"/>
      <c r="F892" s="29">
        <f t="shared" si="7"/>
        <v>0</v>
      </c>
    </row>
    <row r="893" spans="1:6">
      <c r="A893" s="240"/>
      <c r="B893" s="417" t="s">
        <v>2920</v>
      </c>
      <c r="C893" s="418" t="s">
        <v>7</v>
      </c>
      <c r="D893" s="419">
        <v>1</v>
      </c>
      <c r="E893" s="183"/>
      <c r="F893" s="29">
        <f t="shared" si="7"/>
        <v>0</v>
      </c>
    </row>
    <row r="894" spans="1:6">
      <c r="A894" s="240"/>
      <c r="B894" s="417" t="s">
        <v>3055</v>
      </c>
      <c r="C894" s="418" t="s">
        <v>7</v>
      </c>
      <c r="D894" s="419">
        <v>2</v>
      </c>
      <c r="E894" s="183"/>
      <c r="F894" s="29">
        <f t="shared" si="7"/>
        <v>0</v>
      </c>
    </row>
    <row r="895" spans="1:6">
      <c r="A895" s="240"/>
      <c r="B895" s="1389"/>
      <c r="C895" s="386"/>
      <c r="D895" s="387"/>
      <c r="E895" s="103"/>
      <c r="F895" s="29"/>
    </row>
    <row r="896" spans="1:6" ht="38.25">
      <c r="A896" s="398">
        <f>IF((B896&lt;&gt;""),A887+1,"")</f>
        <v>7019</v>
      </c>
      <c r="B896" s="408" t="s">
        <v>3325</v>
      </c>
      <c r="C896" s="418" t="s">
        <v>96</v>
      </c>
      <c r="D896" s="419">
        <v>20</v>
      </c>
      <c r="E896" s="183"/>
      <c r="F896" s="29">
        <f t="shared" si="7"/>
        <v>0</v>
      </c>
    </row>
    <row r="897" spans="1:12">
      <c r="A897" s="240"/>
      <c r="B897" s="1389"/>
      <c r="C897" s="386"/>
      <c r="D897" s="387"/>
      <c r="E897" s="103"/>
      <c r="F897" s="29"/>
    </row>
    <row r="898" spans="1:12" ht="54.75" customHeight="1">
      <c r="A898" s="398">
        <f>IF((B898&lt;&gt;""),A896+1,"")</f>
        <v>7020</v>
      </c>
      <c r="B898" s="408" t="s">
        <v>3326</v>
      </c>
      <c r="C898" s="386"/>
      <c r="D898" s="387"/>
      <c r="E898" s="103"/>
      <c r="F898" s="29"/>
    </row>
    <row r="899" spans="1:12">
      <c r="A899" s="240"/>
      <c r="B899" s="408" t="s">
        <v>3211</v>
      </c>
      <c r="C899" s="418" t="s">
        <v>6</v>
      </c>
      <c r="D899" s="419">
        <v>60</v>
      </c>
      <c r="E899" s="183"/>
      <c r="F899" s="29">
        <f t="shared" si="7"/>
        <v>0</v>
      </c>
      <c r="I899" s="1353"/>
      <c r="J899" s="1354"/>
      <c r="K899" s="1355"/>
      <c r="L899" s="183"/>
    </row>
    <row r="900" spans="1:12">
      <c r="A900" s="240"/>
      <c r="B900" s="1333" t="s">
        <v>3324</v>
      </c>
      <c r="C900" s="418" t="s">
        <v>6</v>
      </c>
      <c r="D900" s="419">
        <v>84</v>
      </c>
      <c r="E900" s="183"/>
      <c r="F900" s="29">
        <f t="shared" si="7"/>
        <v>0</v>
      </c>
      <c r="I900" s="1353"/>
      <c r="J900" s="1354"/>
      <c r="K900" s="1355"/>
      <c r="L900" s="183"/>
    </row>
    <row r="901" spans="1:12">
      <c r="A901" s="240"/>
      <c r="B901" s="1333" t="s">
        <v>3327</v>
      </c>
      <c r="C901" s="418" t="s">
        <v>6</v>
      </c>
      <c r="D901" s="419">
        <v>84</v>
      </c>
      <c r="E901" s="183"/>
      <c r="F901" s="29">
        <f t="shared" si="7"/>
        <v>0</v>
      </c>
      <c r="I901" s="1353"/>
      <c r="J901" s="1354"/>
      <c r="K901" s="1355"/>
      <c r="L901" s="183"/>
    </row>
    <row r="902" spans="1:12">
      <c r="A902" s="240"/>
      <c r="B902" s="1333" t="s">
        <v>3328</v>
      </c>
      <c r="C902" s="418" t="s">
        <v>6</v>
      </c>
      <c r="D902" s="419">
        <v>144</v>
      </c>
      <c r="E902" s="183"/>
      <c r="F902" s="29">
        <f t="shared" si="7"/>
        <v>0</v>
      </c>
      <c r="I902" s="380"/>
      <c r="J902" s="1354"/>
      <c r="K902" s="1355"/>
      <c r="L902" s="183"/>
    </row>
    <row r="903" spans="1:12">
      <c r="A903" s="240"/>
      <c r="B903" s="1333" t="s">
        <v>3329</v>
      </c>
      <c r="C903" s="418" t="s">
        <v>6</v>
      </c>
      <c r="D903" s="419">
        <v>60</v>
      </c>
      <c r="E903" s="183"/>
      <c r="F903" s="29">
        <f t="shared" si="7"/>
        <v>0</v>
      </c>
      <c r="I903" s="380"/>
      <c r="J903" s="1354"/>
      <c r="K903" s="1355"/>
      <c r="L903" s="183"/>
    </row>
    <row r="904" spans="1:12">
      <c r="A904" s="240"/>
      <c r="B904" s="1333" t="s">
        <v>3330</v>
      </c>
      <c r="C904" s="418" t="s">
        <v>6</v>
      </c>
      <c r="D904" s="419">
        <v>36</v>
      </c>
      <c r="E904" s="183"/>
      <c r="F904" s="29">
        <f t="shared" si="7"/>
        <v>0</v>
      </c>
      <c r="I904" s="380"/>
      <c r="J904" s="1354"/>
      <c r="K904" s="1355"/>
      <c r="L904" s="183"/>
    </row>
    <row r="905" spans="1:12">
      <c r="A905" s="240"/>
      <c r="B905" s="1333" t="s">
        <v>3331</v>
      </c>
      <c r="C905" s="418" t="s">
        <v>6</v>
      </c>
      <c r="D905" s="419">
        <v>258</v>
      </c>
      <c r="E905" s="183"/>
      <c r="F905" s="29">
        <f t="shared" si="7"/>
        <v>0</v>
      </c>
      <c r="I905" s="380"/>
      <c r="J905" s="1354"/>
      <c r="K905" s="1355"/>
      <c r="L905" s="183"/>
    </row>
    <row r="906" spans="1:12">
      <c r="A906" s="240"/>
      <c r="B906" s="1389"/>
      <c r="C906" s="386"/>
      <c r="D906" s="387"/>
      <c r="E906" s="183"/>
      <c r="F906" s="29"/>
    </row>
    <row r="907" spans="1:12" ht="51">
      <c r="A907" s="398">
        <f>IF((B907&lt;&gt;""),A898+1,"")</f>
        <v>7021</v>
      </c>
      <c r="B907" s="408" t="s">
        <v>3332</v>
      </c>
      <c r="C907" s="386"/>
      <c r="D907" s="387"/>
      <c r="E907" s="103"/>
      <c r="F907" s="29"/>
    </row>
    <row r="908" spans="1:12">
      <c r="A908" s="240"/>
      <c r="B908" s="1391" t="s">
        <v>3333</v>
      </c>
      <c r="C908" s="418" t="s">
        <v>6</v>
      </c>
      <c r="D908" s="419">
        <v>100</v>
      </c>
      <c r="E908" s="183"/>
      <c r="F908" s="29">
        <f t="shared" si="7"/>
        <v>0</v>
      </c>
      <c r="G908" s="1392"/>
      <c r="H908" s="130"/>
      <c r="I908" s="130"/>
    </row>
    <row r="909" spans="1:12">
      <c r="A909" s="240"/>
      <c r="B909" s="1391" t="s">
        <v>3334</v>
      </c>
      <c r="C909" s="418" t="s">
        <v>6</v>
      </c>
      <c r="D909" s="419">
        <v>100</v>
      </c>
      <c r="E909" s="183"/>
      <c r="F909" s="29">
        <f t="shared" si="7"/>
        <v>0</v>
      </c>
      <c r="G909" s="1393"/>
      <c r="H909" s="130"/>
      <c r="I909" s="1394"/>
    </row>
    <row r="910" spans="1:12">
      <c r="A910" s="240"/>
      <c r="B910" s="1395" t="s">
        <v>3335</v>
      </c>
      <c r="C910" s="418" t="s">
        <v>6</v>
      </c>
      <c r="D910" s="419">
        <v>500</v>
      </c>
      <c r="E910" s="183"/>
      <c r="F910" s="29">
        <f t="shared" si="7"/>
        <v>0</v>
      </c>
      <c r="G910" s="130"/>
      <c r="H910" s="130"/>
      <c r="I910" s="130"/>
    </row>
    <row r="911" spans="1:12">
      <c r="A911" s="240"/>
      <c r="B911" s="1389"/>
      <c r="C911" s="386"/>
      <c r="D911" s="387"/>
      <c r="E911" s="103"/>
      <c r="F911" s="29"/>
    </row>
    <row r="912" spans="1:12" ht="51">
      <c r="A912" s="398">
        <f>IF((B912&lt;&gt;""),A907+1,"")</f>
        <v>7022</v>
      </c>
      <c r="B912" s="408" t="s">
        <v>3336</v>
      </c>
      <c r="C912" s="386"/>
      <c r="D912" s="387"/>
      <c r="E912" s="103"/>
      <c r="F912" s="29"/>
    </row>
    <row r="913" spans="1:6">
      <c r="A913" s="398"/>
      <c r="B913" s="1391" t="s">
        <v>3337</v>
      </c>
      <c r="C913" s="418" t="s">
        <v>6</v>
      </c>
      <c r="D913" s="419">
        <v>52</v>
      </c>
      <c r="E913" s="183"/>
      <c r="F913" s="29">
        <f t="shared" si="7"/>
        <v>0</v>
      </c>
    </row>
    <row r="914" spans="1:6">
      <c r="A914" s="398"/>
      <c r="B914" s="1391" t="s">
        <v>3338</v>
      </c>
      <c r="C914" s="418" t="s">
        <v>6</v>
      </c>
      <c r="D914" s="419">
        <v>65</v>
      </c>
      <c r="E914" s="183"/>
      <c r="F914" s="29">
        <f t="shared" si="7"/>
        <v>0</v>
      </c>
    </row>
    <row r="915" spans="1:6">
      <c r="A915" s="240"/>
      <c r="B915" s="1391" t="s">
        <v>3333</v>
      </c>
      <c r="C915" s="418" t="s">
        <v>6</v>
      </c>
      <c r="D915" s="419">
        <v>120</v>
      </c>
      <c r="E915" s="183"/>
      <c r="F915" s="29">
        <f t="shared" si="7"/>
        <v>0</v>
      </c>
    </row>
    <row r="916" spans="1:6">
      <c r="A916" s="240"/>
      <c r="B916" s="1391" t="s">
        <v>3334</v>
      </c>
      <c r="C916" s="418" t="s">
        <v>6</v>
      </c>
      <c r="D916" s="419">
        <v>90</v>
      </c>
      <c r="E916" s="183"/>
      <c r="F916" s="29">
        <f t="shared" si="7"/>
        <v>0</v>
      </c>
    </row>
    <row r="917" spans="1:6">
      <c r="A917" s="240"/>
      <c r="B917" s="1395"/>
      <c r="C917" s="418"/>
      <c r="D917" s="419"/>
      <c r="E917" s="183"/>
      <c r="F917" s="29"/>
    </row>
    <row r="918" spans="1:6" ht="51">
      <c r="A918" s="398">
        <f>IF((B918&lt;&gt;""),A912+1,"")</f>
        <v>7023</v>
      </c>
      <c r="B918" s="408" t="s">
        <v>3339</v>
      </c>
      <c r="C918" s="386"/>
      <c r="D918" s="387"/>
      <c r="E918" s="103"/>
      <c r="F918" s="29"/>
    </row>
    <row r="919" spans="1:6">
      <c r="A919" s="240"/>
      <c r="B919" s="1333" t="s">
        <v>3327</v>
      </c>
      <c r="C919" s="418" t="s">
        <v>6</v>
      </c>
      <c r="D919" s="419">
        <v>60</v>
      </c>
      <c r="E919" s="183"/>
      <c r="F919" s="29">
        <f t="shared" si="7"/>
        <v>0</v>
      </c>
    </row>
    <row r="920" spans="1:6">
      <c r="A920" s="240"/>
      <c r="B920" s="1333" t="s">
        <v>3328</v>
      </c>
      <c r="C920" s="418" t="s">
        <v>6</v>
      </c>
      <c r="D920" s="419">
        <v>36</v>
      </c>
      <c r="E920" s="183"/>
      <c r="F920" s="29">
        <f t="shared" si="7"/>
        <v>0</v>
      </c>
    </row>
    <row r="921" spans="1:6">
      <c r="A921" s="240"/>
      <c r="B921" s="1333" t="s">
        <v>3329</v>
      </c>
      <c r="C921" s="418" t="s">
        <v>6</v>
      </c>
      <c r="D921" s="419">
        <v>60</v>
      </c>
      <c r="E921" s="183"/>
      <c r="F921" s="29">
        <f t="shared" si="7"/>
        <v>0</v>
      </c>
    </row>
    <row r="922" spans="1:6">
      <c r="A922" s="240"/>
      <c r="B922" s="1333" t="s">
        <v>3330</v>
      </c>
      <c r="C922" s="418" t="s">
        <v>6</v>
      </c>
      <c r="D922" s="419">
        <v>102</v>
      </c>
      <c r="E922" s="183"/>
      <c r="F922" s="29">
        <f t="shared" si="7"/>
        <v>0</v>
      </c>
    </row>
    <row r="923" spans="1:6">
      <c r="A923" s="240"/>
      <c r="B923" s="1333" t="s">
        <v>3331</v>
      </c>
      <c r="C923" s="418" t="s">
        <v>6</v>
      </c>
      <c r="D923" s="419">
        <v>450</v>
      </c>
      <c r="E923" s="183"/>
      <c r="F923" s="29">
        <f t="shared" si="7"/>
        <v>0</v>
      </c>
    </row>
    <row r="924" spans="1:6">
      <c r="A924" s="240"/>
      <c r="B924" s="1395"/>
      <c r="C924" s="418"/>
      <c r="D924" s="419"/>
      <c r="E924" s="183"/>
      <c r="F924" s="29"/>
    </row>
    <row r="925" spans="1:6" ht="38.25">
      <c r="A925" s="398">
        <f>IF((B925&lt;&gt;""),A918+1,"")</f>
        <v>7024</v>
      </c>
      <c r="B925" s="408" t="s">
        <v>3340</v>
      </c>
      <c r="C925" s="386"/>
      <c r="D925" s="387"/>
      <c r="E925" s="103"/>
      <c r="F925" s="29"/>
    </row>
    <row r="926" spans="1:6">
      <c r="A926" s="240"/>
      <c r="B926" s="1391" t="s">
        <v>3334</v>
      </c>
      <c r="C926" s="418" t="s">
        <v>6</v>
      </c>
      <c r="D926" s="419">
        <v>250</v>
      </c>
      <c r="E926" s="183"/>
      <c r="F926" s="29">
        <f t="shared" si="7"/>
        <v>0</v>
      </c>
    </row>
    <row r="927" spans="1:6">
      <c r="A927" s="240"/>
      <c r="B927" s="1395" t="s">
        <v>3335</v>
      </c>
      <c r="C927" s="418" t="s">
        <v>6</v>
      </c>
      <c r="D927" s="419">
        <v>150</v>
      </c>
      <c r="E927" s="183"/>
      <c r="F927" s="29">
        <f t="shared" si="7"/>
        <v>0</v>
      </c>
    </row>
    <row r="928" spans="1:6">
      <c r="A928" s="240"/>
      <c r="B928" s="1389"/>
      <c r="C928" s="386"/>
      <c r="D928" s="387"/>
      <c r="E928" s="103"/>
      <c r="F928" s="29"/>
    </row>
    <row r="929" spans="1:6" ht="51">
      <c r="A929" s="398">
        <f>IF((B929&lt;&gt;""),A912+1,"")</f>
        <v>7023</v>
      </c>
      <c r="B929" s="408" t="s">
        <v>3341</v>
      </c>
      <c r="C929" s="418" t="s">
        <v>7</v>
      </c>
      <c r="D929" s="419">
        <v>49</v>
      </c>
      <c r="E929" s="183"/>
      <c r="F929" s="29">
        <f t="shared" si="7"/>
        <v>0</v>
      </c>
    </row>
    <row r="930" spans="1:6">
      <c r="A930" s="240"/>
      <c r="B930" s="1389"/>
      <c r="C930" s="386"/>
      <c r="D930" s="387"/>
      <c r="E930" s="103"/>
      <c r="F930" s="29"/>
    </row>
    <row r="931" spans="1:6" ht="38.25">
      <c r="A931" s="398">
        <f>IF((B931&lt;&gt;""),A929+1,"")</f>
        <v>7024</v>
      </c>
      <c r="B931" s="408" t="s">
        <v>3342</v>
      </c>
      <c r="C931" s="418" t="s">
        <v>2219</v>
      </c>
      <c r="D931" s="419">
        <v>10</v>
      </c>
      <c r="E931" s="183"/>
      <c r="F931" s="29">
        <f t="shared" si="7"/>
        <v>0</v>
      </c>
    </row>
    <row r="932" spans="1:6">
      <c r="A932" s="240"/>
      <c r="B932" s="1389"/>
      <c r="C932" s="386"/>
      <c r="D932" s="387"/>
      <c r="E932" s="103"/>
      <c r="F932" s="29"/>
    </row>
    <row r="933" spans="1:6" ht="38.25">
      <c r="A933" s="398">
        <f>IF((B933&lt;&gt;""),A931+1,"")</f>
        <v>7025</v>
      </c>
      <c r="B933" s="408" t="s">
        <v>3220</v>
      </c>
      <c r="C933" s="418" t="s">
        <v>96</v>
      </c>
      <c r="D933" s="419">
        <v>1</v>
      </c>
      <c r="E933" s="183"/>
      <c r="F933" s="29">
        <f t="shared" si="7"/>
        <v>0</v>
      </c>
    </row>
    <row r="934" spans="1:6">
      <c r="A934" s="240"/>
      <c r="B934" s="1389"/>
      <c r="C934" s="386"/>
      <c r="D934" s="387"/>
      <c r="E934" s="103"/>
      <c r="F934" s="29"/>
    </row>
    <row r="935" spans="1:6" ht="25.5">
      <c r="A935" s="398">
        <f>IF((B935&lt;&gt;""),A933+1,"")</f>
        <v>7026</v>
      </c>
      <c r="B935" s="1352" t="s">
        <v>3343</v>
      </c>
      <c r="C935" s="1344" t="s">
        <v>1265</v>
      </c>
      <c r="D935" s="1345">
        <v>200</v>
      </c>
      <c r="E935" s="1356"/>
      <c r="F935" s="29">
        <f t="shared" si="7"/>
        <v>0</v>
      </c>
    </row>
    <row r="936" spans="1:6">
      <c r="A936" s="240"/>
      <c r="B936" s="1389"/>
      <c r="C936" s="386"/>
      <c r="D936" s="387"/>
      <c r="E936" s="103"/>
      <c r="F936" s="29"/>
    </row>
    <row r="937" spans="1:6" ht="25.5">
      <c r="A937" s="398">
        <f>IF((B937&lt;&gt;""),A935+1,"")</f>
        <v>7027</v>
      </c>
      <c r="B937" s="1361" t="s">
        <v>3109</v>
      </c>
      <c r="C937" s="1334" t="s">
        <v>96</v>
      </c>
      <c r="D937" s="1332">
        <v>1</v>
      </c>
      <c r="E937" s="183"/>
      <c r="F937" s="29">
        <f t="shared" si="7"/>
        <v>0</v>
      </c>
    </row>
    <row r="938" spans="1:6">
      <c r="A938" s="240"/>
      <c r="B938" s="1361"/>
      <c r="C938" s="1334"/>
      <c r="D938" s="1332"/>
      <c r="E938" s="183"/>
      <c r="F938" s="29"/>
    </row>
    <row r="939" spans="1:6" ht="38.25">
      <c r="A939" s="398">
        <f>IF((B939&lt;&gt;""),A937+1,"")</f>
        <v>7028</v>
      </c>
      <c r="B939" s="1361" t="s">
        <v>3344</v>
      </c>
      <c r="C939" s="1334" t="s">
        <v>96</v>
      </c>
      <c r="D939" s="1332">
        <v>1</v>
      </c>
      <c r="E939" s="183"/>
      <c r="F939" s="29">
        <f t="shared" si="7"/>
        <v>0</v>
      </c>
    </row>
    <row r="940" spans="1:6">
      <c r="A940" s="240"/>
      <c r="B940" s="1352"/>
      <c r="C940" s="1344"/>
      <c r="D940" s="1360"/>
      <c r="E940" s="1359"/>
      <c r="F940" s="29"/>
    </row>
    <row r="941" spans="1:6" ht="63.75">
      <c r="A941" s="398">
        <f>IF((B941&lt;&gt;""),A939+1,"")</f>
        <v>7029</v>
      </c>
      <c r="B941" s="1352" t="s">
        <v>3110</v>
      </c>
      <c r="C941" s="1344" t="s">
        <v>8</v>
      </c>
      <c r="D941" s="1345">
        <v>1</v>
      </c>
      <c r="E941" s="1359"/>
      <c r="F941" s="29">
        <f t="shared" si="7"/>
        <v>0</v>
      </c>
    </row>
    <row r="942" spans="1:6">
      <c r="A942" s="240"/>
      <c r="B942" s="1352"/>
      <c r="C942" s="1344"/>
      <c r="D942" s="1345"/>
      <c r="E942" s="1359"/>
      <c r="F942" s="29"/>
    </row>
    <row r="943" spans="1:6" ht="25.5">
      <c r="A943" s="398">
        <f>IF((B943&lt;&gt;""),A941+1,"")</f>
        <v>7030</v>
      </c>
      <c r="B943" s="1352" t="s">
        <v>3156</v>
      </c>
      <c r="C943" s="1344" t="s">
        <v>96</v>
      </c>
      <c r="D943" s="1345">
        <v>1</v>
      </c>
      <c r="E943" s="1359"/>
      <c r="F943" s="29">
        <f t="shared" si="7"/>
        <v>0</v>
      </c>
    </row>
    <row r="944" spans="1:6">
      <c r="A944" s="240"/>
      <c r="B944" s="1352"/>
      <c r="C944" s="1344"/>
      <c r="D944" s="1360"/>
      <c r="E944" s="1359"/>
      <c r="F944" s="29"/>
    </row>
    <row r="945" spans="1:6">
      <c r="A945" s="398">
        <f>IF((B945&lt;&gt;""),A943+1,"")</f>
        <v>7031</v>
      </c>
      <c r="B945" s="1352" t="s">
        <v>3157</v>
      </c>
      <c r="C945" s="1344" t="s">
        <v>96</v>
      </c>
      <c r="D945" s="1345">
        <v>1</v>
      </c>
      <c r="E945" s="1359"/>
      <c r="F945" s="29">
        <f t="shared" si="7"/>
        <v>0</v>
      </c>
    </row>
    <row r="946" spans="1:6">
      <c r="A946" s="240"/>
      <c r="B946" s="1352"/>
      <c r="C946" s="1344"/>
      <c r="D946" s="1360"/>
      <c r="E946" s="1359"/>
      <c r="F946" s="29"/>
    </row>
    <row r="947" spans="1:6" ht="51">
      <c r="A947" s="398">
        <f>IF((B947&lt;&gt;""),A945+1,"")</f>
        <v>7032</v>
      </c>
      <c r="B947" s="1352" t="s">
        <v>3112</v>
      </c>
      <c r="C947" s="1344" t="s">
        <v>8</v>
      </c>
      <c r="D947" s="1345">
        <v>1</v>
      </c>
      <c r="E947" s="1359"/>
      <c r="F947" s="29">
        <f t="shared" si="7"/>
        <v>0</v>
      </c>
    </row>
    <row r="948" spans="1:6">
      <c r="A948" s="240"/>
      <c r="B948" s="1352"/>
      <c r="C948" s="1344"/>
      <c r="D948" s="1345"/>
      <c r="E948" s="1359"/>
      <c r="F948" s="29"/>
    </row>
    <row r="949" spans="1:6" ht="38.25">
      <c r="A949" s="398">
        <f>IF((B949&lt;&gt;""),A947+1,"")</f>
        <v>7033</v>
      </c>
      <c r="B949" s="1352" t="s">
        <v>3158</v>
      </c>
      <c r="C949" s="1344"/>
      <c r="D949" s="1345"/>
      <c r="E949" s="1359"/>
      <c r="F949" s="29"/>
    </row>
    <row r="950" spans="1:6" ht="38.25">
      <c r="A950" s="240"/>
      <c r="B950" s="1352" t="s">
        <v>3113</v>
      </c>
      <c r="C950" s="1344" t="s">
        <v>8</v>
      </c>
      <c r="D950" s="1345">
        <v>1</v>
      </c>
      <c r="E950" s="1359"/>
      <c r="F950" s="29">
        <f t="shared" si="7"/>
        <v>0</v>
      </c>
    </row>
    <row r="951" spans="1:6">
      <c r="A951" s="240"/>
      <c r="B951" s="1352"/>
      <c r="C951" s="1344"/>
      <c r="D951" s="1345"/>
      <c r="E951" s="1359"/>
      <c r="F951" s="29"/>
    </row>
    <row r="952" spans="1:6" ht="13.5" thickBot="1">
      <c r="A952" s="398">
        <f>IF((B952&lt;&gt;""),A949+1,"")</f>
        <v>7034</v>
      </c>
      <c r="B952" s="1362" t="s">
        <v>3159</v>
      </c>
      <c r="C952" s="1363" t="s">
        <v>8</v>
      </c>
      <c r="D952" s="1364">
        <v>1</v>
      </c>
      <c r="E952" s="1365"/>
      <c r="F952" s="29">
        <f t="shared" si="7"/>
        <v>0</v>
      </c>
    </row>
    <row r="953" spans="1:6" ht="13.5" thickTop="1">
      <c r="A953" s="240"/>
      <c r="B953" s="1352"/>
      <c r="C953" s="1344"/>
      <c r="D953" s="1345"/>
      <c r="E953" s="1359"/>
      <c r="F953" s="29"/>
    </row>
    <row r="954" spans="1:6">
      <c r="A954" s="240"/>
      <c r="B954" s="1311" t="s">
        <v>3345</v>
      </c>
      <c r="C954" s="386"/>
      <c r="D954" s="387"/>
      <c r="E954" s="103"/>
      <c r="F954" s="1168">
        <f>SUM(F717:F952)</f>
        <v>0</v>
      </c>
    </row>
    <row r="955" spans="1:6">
      <c r="A955" s="240"/>
      <c r="B955" s="1311"/>
      <c r="C955" s="386"/>
      <c r="D955" s="387"/>
      <c r="E955" s="103"/>
      <c r="F955" s="1168"/>
    </row>
    <row r="956" spans="1:6">
      <c r="A956" s="240"/>
      <c r="B956" s="1389"/>
      <c r="C956" s="386"/>
      <c r="D956" s="387"/>
      <c r="E956" s="103"/>
      <c r="F956" s="1385"/>
    </row>
    <row r="957" spans="1:6">
      <c r="A957" s="385" t="s">
        <v>1118</v>
      </c>
      <c r="B957" s="1311" t="s">
        <v>3346</v>
      </c>
      <c r="C957" s="386"/>
      <c r="D957" s="387"/>
      <c r="E957" s="103"/>
      <c r="F957" s="1385"/>
    </row>
    <row r="958" spans="1:6">
      <c r="B958" s="1315"/>
      <c r="C958" s="386"/>
      <c r="D958" s="387"/>
      <c r="E958" s="103"/>
      <c r="F958" s="1385"/>
    </row>
    <row r="959" spans="1:6" ht="38.25">
      <c r="A959" s="393">
        <v>8001</v>
      </c>
      <c r="B959" s="1396" t="s">
        <v>3347</v>
      </c>
      <c r="C959" s="386"/>
      <c r="D959" s="387"/>
      <c r="E959" s="103"/>
      <c r="F959" s="1385"/>
    </row>
    <row r="960" spans="1:6" ht="76.5">
      <c r="A960" s="240"/>
      <c r="B960" s="1396" t="s">
        <v>3348</v>
      </c>
      <c r="C960" s="386"/>
      <c r="D960" s="387"/>
      <c r="E960" s="103"/>
      <c r="F960" s="1385"/>
    </row>
    <row r="961" spans="1:6">
      <c r="A961" s="240"/>
      <c r="B961" s="1396" t="s">
        <v>3349</v>
      </c>
      <c r="C961" s="386"/>
      <c r="D961" s="387"/>
      <c r="E961" s="103"/>
      <c r="F961" s="1385"/>
    </row>
    <row r="962" spans="1:6">
      <c r="A962" s="240"/>
      <c r="B962" s="1396" t="s">
        <v>3350</v>
      </c>
      <c r="C962" s="386"/>
      <c r="D962" s="387"/>
      <c r="E962" s="103"/>
      <c r="F962" s="1385"/>
    </row>
    <row r="963" spans="1:6">
      <c r="A963" s="240"/>
      <c r="B963" s="1396" t="s">
        <v>3351</v>
      </c>
      <c r="C963" s="386"/>
      <c r="D963" s="387"/>
      <c r="E963" s="103"/>
      <c r="F963" s="1385"/>
    </row>
    <row r="964" spans="1:6">
      <c r="A964" s="240"/>
      <c r="B964" s="1396" t="s">
        <v>3352</v>
      </c>
      <c r="C964" s="386"/>
      <c r="D964" s="387"/>
      <c r="E964" s="103"/>
      <c r="F964" s="1385"/>
    </row>
    <row r="965" spans="1:6">
      <c r="A965" s="240"/>
      <c r="B965" s="1396" t="s">
        <v>3353</v>
      </c>
      <c r="C965" s="386"/>
      <c r="D965" s="387"/>
      <c r="E965" s="103"/>
      <c r="F965" s="1385"/>
    </row>
    <row r="966" spans="1:6">
      <c r="A966" s="240"/>
      <c r="B966" s="1396" t="s">
        <v>3354</v>
      </c>
      <c r="C966" s="386"/>
      <c r="D966" s="387"/>
      <c r="E966" s="103"/>
      <c r="F966" s="1385"/>
    </row>
    <row r="967" spans="1:6">
      <c r="A967" s="240"/>
      <c r="B967" s="1396" t="s">
        <v>3355</v>
      </c>
      <c r="C967" s="386"/>
      <c r="D967" s="387"/>
      <c r="E967" s="103"/>
      <c r="F967" s="1385"/>
    </row>
    <row r="968" spans="1:6" ht="38.25">
      <c r="A968" s="240"/>
      <c r="B968" s="1396" t="s">
        <v>3356</v>
      </c>
      <c r="C968" s="386"/>
      <c r="D968" s="387"/>
      <c r="E968" s="103"/>
      <c r="F968" s="1385"/>
    </row>
    <row r="969" spans="1:6">
      <c r="A969" s="240"/>
      <c r="B969" s="1396" t="s">
        <v>3357</v>
      </c>
      <c r="C969" s="386"/>
      <c r="D969" s="387"/>
      <c r="E969" s="103"/>
      <c r="F969" s="1385"/>
    </row>
    <row r="970" spans="1:6" ht="25.5">
      <c r="A970" s="240"/>
      <c r="B970" s="1396" t="s">
        <v>3358</v>
      </c>
      <c r="C970" s="386"/>
      <c r="D970" s="387"/>
      <c r="E970" s="103"/>
      <c r="F970" s="1385"/>
    </row>
    <row r="971" spans="1:6" ht="25.5">
      <c r="A971" s="240"/>
      <c r="B971" s="1396" t="s">
        <v>3359</v>
      </c>
      <c r="C971" s="1334" t="s">
        <v>96</v>
      </c>
      <c r="D971" s="1332">
        <v>1</v>
      </c>
      <c r="E971" s="183"/>
      <c r="F971" s="29">
        <f>D971*E971</f>
        <v>0</v>
      </c>
    </row>
    <row r="972" spans="1:6" s="181" customFormat="1" ht="30" customHeight="1">
      <c r="A972" s="394"/>
      <c r="B972" s="395" t="s">
        <v>2939</v>
      </c>
      <c r="C972" s="1344"/>
      <c r="D972" s="397"/>
      <c r="E972" s="103"/>
      <c r="F972" s="29"/>
    </row>
    <row r="973" spans="1:6">
      <c r="A973" s="240"/>
      <c r="B973" s="1389"/>
      <c r="C973" s="386"/>
      <c r="D973" s="387"/>
      <c r="E973" s="103"/>
      <c r="F973" s="29"/>
    </row>
    <row r="974" spans="1:6" ht="29.25" customHeight="1">
      <c r="A974" s="398">
        <f>IF((B974&lt;&gt;""),A959+1,"")</f>
        <v>8002</v>
      </c>
      <c r="B974" s="251" t="s">
        <v>3360</v>
      </c>
      <c r="C974" s="386"/>
      <c r="D974" s="387"/>
      <c r="E974" s="103"/>
      <c r="F974" s="29"/>
    </row>
    <row r="975" spans="1:6" ht="76.5">
      <c r="A975" s="240"/>
      <c r="B975" s="251" t="s">
        <v>3361</v>
      </c>
      <c r="C975" s="386"/>
      <c r="D975" s="387"/>
      <c r="E975" s="103"/>
      <c r="F975" s="29"/>
    </row>
    <row r="976" spans="1:6">
      <c r="A976" s="240"/>
      <c r="B976" s="251" t="s">
        <v>3362</v>
      </c>
      <c r="C976" s="386"/>
      <c r="D976" s="387"/>
      <c r="E976" s="103"/>
      <c r="F976" s="29"/>
    </row>
    <row r="977" spans="1:6">
      <c r="A977" s="240"/>
      <c r="B977" s="251" t="s">
        <v>3363</v>
      </c>
      <c r="C977" s="386"/>
      <c r="D977" s="387"/>
      <c r="E977" s="103"/>
      <c r="F977" s="29"/>
    </row>
    <row r="978" spans="1:6">
      <c r="A978" s="240"/>
      <c r="B978" s="251" t="s">
        <v>3364</v>
      </c>
      <c r="C978" s="386"/>
      <c r="D978" s="387"/>
      <c r="E978" s="103"/>
      <c r="F978" s="29"/>
    </row>
    <row r="979" spans="1:6">
      <c r="A979" s="240"/>
      <c r="B979" s="251" t="s">
        <v>3365</v>
      </c>
      <c r="C979" s="386"/>
      <c r="D979" s="387"/>
      <c r="E979" s="103"/>
      <c r="F979" s="29"/>
    </row>
    <row r="980" spans="1:6">
      <c r="A980" s="240"/>
      <c r="B980" s="1396" t="s">
        <v>3366</v>
      </c>
      <c r="C980" s="386"/>
      <c r="D980" s="387"/>
      <c r="E980" s="103"/>
      <c r="F980" s="29"/>
    </row>
    <row r="981" spans="1:6">
      <c r="A981" s="240"/>
      <c r="B981" s="1396" t="s">
        <v>3367</v>
      </c>
      <c r="C981" s="386"/>
      <c r="D981" s="387"/>
      <c r="E981" s="103"/>
      <c r="F981" s="29"/>
    </row>
    <row r="982" spans="1:6">
      <c r="A982" s="240"/>
      <c r="B982" s="1396" t="s">
        <v>3368</v>
      </c>
      <c r="C982" s="386"/>
      <c r="D982" s="387"/>
      <c r="E982" s="103"/>
      <c r="F982" s="29"/>
    </row>
    <row r="983" spans="1:6" ht="38.25">
      <c r="A983" s="240"/>
      <c r="B983" s="1396" t="s">
        <v>3356</v>
      </c>
      <c r="C983" s="386"/>
      <c r="D983" s="387"/>
      <c r="E983" s="103"/>
      <c r="F983" s="29"/>
    </row>
    <row r="984" spans="1:6" ht="25.5">
      <c r="A984" s="240"/>
      <c r="B984" s="1396" t="s">
        <v>3369</v>
      </c>
      <c r="C984" s="1334" t="s">
        <v>96</v>
      </c>
      <c r="D984" s="1332">
        <v>1</v>
      </c>
      <c r="E984" s="183"/>
      <c r="F984" s="29">
        <f>D984*E984</f>
        <v>0</v>
      </c>
    </row>
    <row r="985" spans="1:6" s="181" customFormat="1" ht="30" customHeight="1">
      <c r="A985" s="394"/>
      <c r="B985" s="395" t="s">
        <v>2939</v>
      </c>
      <c r="C985" s="1344"/>
      <c r="D985" s="397"/>
      <c r="E985" s="103"/>
      <c r="F985" s="29"/>
    </row>
    <row r="986" spans="1:6">
      <c r="A986" s="240"/>
      <c r="B986" s="1389"/>
      <c r="C986" s="386"/>
      <c r="D986" s="387"/>
      <c r="E986" s="103"/>
      <c r="F986" s="29"/>
    </row>
    <row r="987" spans="1:6" ht="38.25">
      <c r="A987" s="398">
        <f>IF((B987&lt;&gt;""),A974+1,"")</f>
        <v>8003</v>
      </c>
      <c r="B987" s="251" t="s">
        <v>3370</v>
      </c>
      <c r="C987" s="386"/>
      <c r="D987" s="387"/>
      <c r="E987" s="103"/>
      <c r="F987" s="29"/>
    </row>
    <row r="988" spans="1:6">
      <c r="A988" s="240"/>
      <c r="B988" s="1074" t="s">
        <v>3371</v>
      </c>
      <c r="C988" s="386"/>
      <c r="D988" s="387"/>
      <c r="E988" s="103"/>
      <c r="F988" s="29"/>
    </row>
    <row r="989" spans="1:6">
      <c r="A989" s="240"/>
      <c r="B989" s="1397" t="s">
        <v>3372</v>
      </c>
      <c r="C989" s="386"/>
      <c r="D989" s="387"/>
      <c r="E989" s="103"/>
      <c r="F989" s="29"/>
    </row>
    <row r="990" spans="1:6">
      <c r="A990" s="240"/>
      <c r="B990" s="1397" t="s">
        <v>3373</v>
      </c>
      <c r="C990" s="386"/>
      <c r="D990" s="387"/>
      <c r="E990" s="103"/>
      <c r="F990" s="29"/>
    </row>
    <row r="991" spans="1:6">
      <c r="A991" s="240"/>
      <c r="B991" s="1397" t="s">
        <v>3374</v>
      </c>
      <c r="C991" s="386"/>
      <c r="D991" s="387"/>
      <c r="E991" s="103"/>
      <c r="F991" s="29"/>
    </row>
    <row r="992" spans="1:6">
      <c r="A992" s="240"/>
      <c r="B992" s="1114" t="s">
        <v>3375</v>
      </c>
      <c r="C992" s="386"/>
      <c r="D992" s="387"/>
      <c r="E992" s="103"/>
      <c r="F992" s="29"/>
    </row>
    <row r="993" spans="1:6">
      <c r="A993" s="240"/>
      <c r="B993" s="1319" t="s">
        <v>3376</v>
      </c>
      <c r="C993" s="1398"/>
      <c r="D993" s="387"/>
      <c r="E993" s="103"/>
      <c r="F993" s="29"/>
    </row>
    <row r="994" spans="1:6" ht="38.25">
      <c r="A994" s="240"/>
      <c r="B994" s="1396" t="s">
        <v>3377</v>
      </c>
      <c r="C994" s="1334" t="s">
        <v>96</v>
      </c>
      <c r="D994" s="1332">
        <v>1</v>
      </c>
      <c r="E994" s="183"/>
      <c r="F994" s="29">
        <f>D994*E994</f>
        <v>0</v>
      </c>
    </row>
    <row r="995" spans="1:6" s="181" customFormat="1" ht="30" customHeight="1">
      <c r="A995" s="394"/>
      <c r="B995" s="395" t="s">
        <v>2939</v>
      </c>
      <c r="C995" s="1344"/>
      <c r="D995" s="397"/>
      <c r="E995" s="103"/>
      <c r="F995" s="29"/>
    </row>
    <row r="996" spans="1:6">
      <c r="A996" s="240"/>
      <c r="B996" s="1399"/>
      <c r="C996" s="386"/>
      <c r="D996" s="387"/>
      <c r="E996" s="103"/>
      <c r="F996" s="29"/>
    </row>
    <row r="997" spans="1:6" ht="114.75">
      <c r="A997" s="398">
        <f>IF((B997&lt;&gt;""),A987+1,"")</f>
        <v>8004</v>
      </c>
      <c r="B997" s="1396" t="s">
        <v>3378</v>
      </c>
      <c r="C997" s="386"/>
      <c r="D997" s="387"/>
      <c r="E997" s="103"/>
      <c r="F997" s="29"/>
    </row>
    <row r="998" spans="1:6">
      <c r="A998" s="240"/>
      <c r="B998" s="1396" t="s">
        <v>3379</v>
      </c>
      <c r="C998" s="386"/>
      <c r="D998" s="387"/>
      <c r="E998" s="103"/>
      <c r="F998" s="29"/>
    </row>
    <row r="999" spans="1:6">
      <c r="A999" s="240"/>
      <c r="B999" s="1396" t="s">
        <v>3380</v>
      </c>
      <c r="C999" s="386"/>
      <c r="D999" s="387"/>
      <c r="E999" s="103"/>
      <c r="F999" s="29"/>
    </row>
    <row r="1000" spans="1:6">
      <c r="A1000" s="240"/>
      <c r="B1000" s="1396" t="s">
        <v>3381</v>
      </c>
      <c r="C1000" s="386"/>
      <c r="D1000" s="387"/>
      <c r="E1000" s="103"/>
      <c r="F1000" s="29"/>
    </row>
    <row r="1001" spans="1:6">
      <c r="A1001" s="240"/>
      <c r="B1001" s="1396" t="s">
        <v>3382</v>
      </c>
      <c r="C1001" s="386"/>
      <c r="D1001" s="387"/>
      <c r="E1001" s="103"/>
      <c r="F1001" s="29"/>
    </row>
    <row r="1002" spans="1:6">
      <c r="A1002" s="240"/>
      <c r="B1002" s="1396" t="s">
        <v>3383</v>
      </c>
      <c r="C1002" s="386"/>
      <c r="D1002" s="387"/>
      <c r="E1002" s="103"/>
      <c r="F1002" s="29"/>
    </row>
    <row r="1003" spans="1:6">
      <c r="A1003" s="240"/>
      <c r="B1003" s="1396" t="s">
        <v>3384</v>
      </c>
      <c r="C1003" s="386"/>
      <c r="D1003" s="387"/>
      <c r="E1003" s="103"/>
      <c r="F1003" s="29"/>
    </row>
    <row r="1004" spans="1:6">
      <c r="A1004" s="240"/>
      <c r="B1004" s="1396" t="s">
        <v>3385</v>
      </c>
      <c r="C1004" s="386"/>
      <c r="D1004" s="387"/>
      <c r="E1004" s="103"/>
      <c r="F1004" s="29"/>
    </row>
    <row r="1005" spans="1:6" ht="25.5">
      <c r="A1005" s="240"/>
      <c r="B1005" s="1396" t="s">
        <v>3386</v>
      </c>
      <c r="C1005" s="1334" t="s">
        <v>96</v>
      </c>
      <c r="D1005" s="1332">
        <v>1</v>
      </c>
      <c r="E1005" s="183"/>
      <c r="F1005" s="29">
        <f>D1005*E1005</f>
        <v>0</v>
      </c>
    </row>
    <row r="1006" spans="1:6" s="181" customFormat="1" ht="30" customHeight="1">
      <c r="A1006" s="394"/>
      <c r="B1006" s="395" t="s">
        <v>2939</v>
      </c>
      <c r="C1006" s="1344"/>
      <c r="D1006" s="397"/>
      <c r="E1006" s="103"/>
      <c r="F1006" s="29"/>
    </row>
    <row r="1007" spans="1:6">
      <c r="A1007" s="240"/>
      <c r="B1007" s="1389"/>
      <c r="C1007" s="386"/>
      <c r="D1007" s="387"/>
      <c r="E1007" s="103"/>
      <c r="F1007" s="29"/>
    </row>
    <row r="1008" spans="1:6" ht="144.75" customHeight="1">
      <c r="A1008" s="398">
        <f>IF((B1008&lt;&gt;""),A997+1,"")</f>
        <v>8005</v>
      </c>
      <c r="B1008" s="251" t="s">
        <v>3387</v>
      </c>
      <c r="C1008" s="386"/>
      <c r="D1008" s="387"/>
      <c r="E1008" s="103"/>
      <c r="F1008" s="29"/>
    </row>
    <row r="1009" spans="1:6" ht="38.25">
      <c r="A1009" s="240"/>
      <c r="B1009" s="1396" t="s">
        <v>3388</v>
      </c>
      <c r="C1009" s="386"/>
      <c r="D1009" s="387"/>
      <c r="E1009" s="103"/>
      <c r="F1009" s="29"/>
    </row>
    <row r="1010" spans="1:6">
      <c r="A1010" s="240"/>
      <c r="B1010" s="1396" t="s">
        <v>3389</v>
      </c>
      <c r="C1010" s="386"/>
      <c r="D1010" s="387"/>
      <c r="E1010" s="103"/>
      <c r="F1010" s="29"/>
    </row>
    <row r="1011" spans="1:6">
      <c r="A1011" s="240"/>
      <c r="B1011" s="251" t="s">
        <v>3390</v>
      </c>
      <c r="C1011" s="386"/>
      <c r="D1011" s="387"/>
      <c r="E1011" s="103"/>
      <c r="F1011" s="29"/>
    </row>
    <row r="1012" spans="1:6">
      <c r="A1012" s="240"/>
      <c r="B1012" s="251" t="s">
        <v>3391</v>
      </c>
      <c r="C1012" s="386"/>
      <c r="D1012" s="387"/>
      <c r="E1012" s="103"/>
      <c r="F1012" s="29"/>
    </row>
    <row r="1013" spans="1:6" ht="25.5">
      <c r="A1013" s="240"/>
      <c r="B1013" s="251" t="s">
        <v>3392</v>
      </c>
      <c r="C1013" s="386"/>
      <c r="D1013" s="387"/>
      <c r="E1013" s="103"/>
      <c r="F1013" s="29"/>
    </row>
    <row r="1014" spans="1:6">
      <c r="A1014" s="240"/>
      <c r="B1014" s="251" t="s">
        <v>3393</v>
      </c>
      <c r="C1014" s="386"/>
      <c r="D1014" s="387"/>
      <c r="E1014" s="103"/>
      <c r="F1014" s="29"/>
    </row>
    <row r="1015" spans="1:6" ht="25.5">
      <c r="A1015" s="240"/>
      <c r="B1015" s="251" t="s">
        <v>3394</v>
      </c>
      <c r="C1015" s="386"/>
      <c r="D1015" s="387"/>
      <c r="E1015" s="103"/>
      <c r="F1015" s="29"/>
    </row>
    <row r="1016" spans="1:6">
      <c r="A1016" s="240"/>
      <c r="B1016" s="251" t="s">
        <v>3395</v>
      </c>
      <c r="C1016" s="386"/>
      <c r="D1016" s="387"/>
      <c r="E1016" s="103"/>
      <c r="F1016" s="29"/>
    </row>
    <row r="1017" spans="1:6">
      <c r="A1017" s="240"/>
      <c r="B1017" s="251" t="s">
        <v>3396</v>
      </c>
      <c r="C1017" s="386"/>
      <c r="D1017" s="387"/>
      <c r="E1017" s="103"/>
      <c r="F1017" s="29"/>
    </row>
    <row r="1018" spans="1:6">
      <c r="A1018" s="240"/>
      <c r="B1018" s="251" t="s">
        <v>3397</v>
      </c>
      <c r="C1018" s="386"/>
      <c r="D1018" s="387"/>
      <c r="E1018" s="103"/>
      <c r="F1018" s="29"/>
    </row>
    <row r="1019" spans="1:6" ht="38.25">
      <c r="A1019" s="240"/>
      <c r="B1019" s="251" t="s">
        <v>3398</v>
      </c>
      <c r="C1019" s="386"/>
      <c r="D1019" s="387"/>
      <c r="E1019" s="103"/>
      <c r="F1019" s="29"/>
    </row>
    <row r="1020" spans="1:6" ht="51">
      <c r="A1020" s="240"/>
      <c r="B1020" s="251" t="s">
        <v>3399</v>
      </c>
      <c r="C1020" s="386"/>
      <c r="D1020" s="387"/>
      <c r="E1020" s="103"/>
      <c r="F1020" s="29"/>
    </row>
    <row r="1021" spans="1:6" ht="25.5">
      <c r="A1021" s="240"/>
      <c r="B1021" s="251" t="s">
        <v>3400</v>
      </c>
      <c r="C1021" s="386"/>
      <c r="D1021" s="387"/>
      <c r="E1021" s="103"/>
      <c r="F1021" s="29"/>
    </row>
    <row r="1022" spans="1:6" ht="63.75">
      <c r="A1022" s="240"/>
      <c r="B1022" s="251" t="s">
        <v>3401</v>
      </c>
      <c r="C1022" s="386"/>
      <c r="D1022" s="387"/>
      <c r="E1022" s="103"/>
      <c r="F1022" s="29"/>
    </row>
    <row r="1023" spans="1:6" ht="63.75">
      <c r="A1023" s="240"/>
      <c r="B1023" s="251" t="s">
        <v>3402</v>
      </c>
      <c r="C1023" s="1334" t="s">
        <v>96</v>
      </c>
      <c r="D1023" s="1332">
        <v>1</v>
      </c>
      <c r="E1023" s="183"/>
      <c r="F1023" s="29">
        <f>D1023*E1023</f>
        <v>0</v>
      </c>
    </row>
    <row r="1024" spans="1:6" s="181" customFormat="1" ht="30" customHeight="1">
      <c r="A1024" s="394"/>
      <c r="B1024" s="395" t="s">
        <v>2939</v>
      </c>
      <c r="C1024" s="1344"/>
      <c r="D1024" s="397"/>
      <c r="E1024" s="103"/>
      <c r="F1024" s="29"/>
    </row>
    <row r="1025" spans="1:6">
      <c r="A1025" s="240"/>
      <c r="B1025" s="1389"/>
      <c r="C1025" s="386"/>
      <c r="D1025" s="387"/>
      <c r="E1025" s="103"/>
      <c r="F1025" s="29"/>
    </row>
    <row r="1026" spans="1:6" ht="63.75">
      <c r="A1026" s="398">
        <f>IF((B1026&lt;&gt;""),A1008+1,"")</f>
        <v>8006</v>
      </c>
      <c r="B1026" s="251" t="s">
        <v>3403</v>
      </c>
      <c r="C1026" s="386"/>
      <c r="D1026" s="387"/>
      <c r="E1026" s="103"/>
      <c r="F1026" s="29"/>
    </row>
    <row r="1027" spans="1:6">
      <c r="A1027" s="240"/>
      <c r="B1027" s="1074" t="s">
        <v>3404</v>
      </c>
      <c r="C1027" s="386"/>
      <c r="D1027" s="387"/>
      <c r="E1027" s="103"/>
      <c r="F1027" s="29"/>
    </row>
    <row r="1028" spans="1:6">
      <c r="A1028" s="240"/>
      <c r="B1028" s="1074" t="s">
        <v>3405</v>
      </c>
      <c r="C1028" s="386"/>
      <c r="D1028" s="387"/>
      <c r="E1028" s="103"/>
      <c r="F1028" s="29"/>
    </row>
    <row r="1029" spans="1:6">
      <c r="A1029" s="240"/>
      <c r="B1029" s="1074" t="s">
        <v>3406</v>
      </c>
      <c r="C1029" s="386"/>
      <c r="D1029" s="387"/>
      <c r="E1029" s="103"/>
      <c r="F1029" s="29"/>
    </row>
    <row r="1030" spans="1:6">
      <c r="A1030" s="240"/>
      <c r="B1030" s="1074" t="s">
        <v>3407</v>
      </c>
      <c r="C1030" s="386"/>
      <c r="D1030" s="387"/>
      <c r="E1030" s="103"/>
      <c r="F1030" s="29"/>
    </row>
    <row r="1031" spans="1:6">
      <c r="A1031" s="240"/>
      <c r="B1031" s="1074" t="s">
        <v>3408</v>
      </c>
      <c r="C1031" s="386"/>
      <c r="D1031" s="387"/>
      <c r="E1031" s="103"/>
      <c r="F1031" s="29"/>
    </row>
    <row r="1032" spans="1:6">
      <c r="A1032" s="240"/>
      <c r="B1032" s="1074" t="s">
        <v>3409</v>
      </c>
      <c r="C1032" s="1334" t="s">
        <v>96</v>
      </c>
      <c r="D1032" s="1332">
        <v>1</v>
      </c>
      <c r="E1032" s="183"/>
      <c r="F1032" s="29">
        <f>D1032*E1032</f>
        <v>0</v>
      </c>
    </row>
    <row r="1033" spans="1:6" s="181" customFormat="1" ht="30" customHeight="1">
      <c r="A1033" s="394"/>
      <c r="B1033" s="395" t="s">
        <v>2939</v>
      </c>
      <c r="C1033" s="1344"/>
      <c r="D1033" s="397"/>
      <c r="E1033" s="103"/>
      <c r="F1033" s="29"/>
    </row>
    <row r="1034" spans="1:6">
      <c r="A1034" s="240"/>
      <c r="B1034" s="1389"/>
      <c r="C1034" s="386"/>
      <c r="D1034" s="387"/>
      <c r="E1034" s="103"/>
      <c r="F1034" s="29"/>
    </row>
    <row r="1035" spans="1:6" ht="51">
      <c r="A1035" s="398">
        <f>IF((B1035&lt;&gt;""),A1026+1,"")</f>
        <v>8007</v>
      </c>
      <c r="B1035" s="251" t="s">
        <v>3410</v>
      </c>
      <c r="C1035" s="386"/>
      <c r="D1035" s="387"/>
      <c r="E1035" s="103"/>
      <c r="F1035" s="29"/>
    </row>
    <row r="1036" spans="1:6">
      <c r="A1036" s="240"/>
      <c r="B1036" s="251" t="s">
        <v>3406</v>
      </c>
      <c r="C1036" s="386"/>
      <c r="D1036" s="387"/>
      <c r="E1036" s="103"/>
      <c r="F1036" s="29"/>
    </row>
    <row r="1037" spans="1:6">
      <c r="A1037" s="240"/>
      <c r="B1037" s="251" t="s">
        <v>3407</v>
      </c>
      <c r="C1037" s="386"/>
      <c r="D1037" s="387"/>
      <c r="E1037" s="103"/>
      <c r="F1037" s="29"/>
    </row>
    <row r="1038" spans="1:6">
      <c r="A1038" s="240"/>
      <c r="B1038" s="1074" t="s">
        <v>3411</v>
      </c>
      <c r="C1038" s="1334" t="s">
        <v>96</v>
      </c>
      <c r="D1038" s="1332">
        <v>1</v>
      </c>
      <c r="E1038" s="183"/>
      <c r="F1038" s="29">
        <f>D1038*E1038</f>
        <v>0</v>
      </c>
    </row>
    <row r="1039" spans="1:6" s="181" customFormat="1" ht="30" customHeight="1">
      <c r="A1039" s="394"/>
      <c r="B1039" s="395" t="s">
        <v>2939</v>
      </c>
      <c r="C1039" s="1344"/>
      <c r="D1039" s="397"/>
      <c r="E1039" s="103"/>
      <c r="F1039" s="29"/>
    </row>
    <row r="1040" spans="1:6">
      <c r="A1040" s="240"/>
      <c r="B1040" s="1389"/>
      <c r="C1040" s="386"/>
      <c r="D1040" s="387"/>
      <c r="E1040" s="103"/>
      <c r="F1040" s="29"/>
    </row>
    <row r="1041" spans="1:6" ht="51">
      <c r="A1041" s="398">
        <f>IF((B1041&lt;&gt;""),A1035+1,"")</f>
        <v>8008</v>
      </c>
      <c r="B1041" s="251" t="s">
        <v>3412</v>
      </c>
      <c r="C1041" s="386"/>
      <c r="D1041" s="387"/>
      <c r="E1041" s="103"/>
      <c r="F1041" s="29"/>
    </row>
    <row r="1042" spans="1:6">
      <c r="A1042" s="240"/>
      <c r="B1042" s="1074" t="s">
        <v>3413</v>
      </c>
      <c r="C1042" s="1334" t="s">
        <v>96</v>
      </c>
      <c r="D1042" s="1332">
        <v>3</v>
      </c>
      <c r="E1042" s="183"/>
      <c r="F1042" s="29">
        <f>D1042*E1042</f>
        <v>0</v>
      </c>
    </row>
    <row r="1043" spans="1:6" s="181" customFormat="1" ht="30" customHeight="1">
      <c r="A1043" s="394"/>
      <c r="B1043" s="395" t="s">
        <v>2939</v>
      </c>
      <c r="C1043" s="1344"/>
      <c r="D1043" s="397"/>
      <c r="E1043" s="103"/>
      <c r="F1043" s="29"/>
    </row>
    <row r="1044" spans="1:6">
      <c r="A1044" s="240"/>
      <c r="B1044" s="1389"/>
      <c r="C1044" s="386"/>
      <c r="D1044" s="387"/>
      <c r="E1044" s="103"/>
      <c r="F1044" s="29"/>
    </row>
    <row r="1045" spans="1:6" ht="127.5">
      <c r="A1045" s="398">
        <f>IF((B1045&lt;&gt;""),A1041+1,"")</f>
        <v>8009</v>
      </c>
      <c r="B1045" s="251" t="s">
        <v>3414</v>
      </c>
      <c r="C1045" s="1334" t="s">
        <v>96</v>
      </c>
      <c r="D1045" s="1332">
        <v>1</v>
      </c>
      <c r="E1045" s="183"/>
      <c r="F1045" s="29">
        <f>D1045*E1045</f>
        <v>0</v>
      </c>
    </row>
    <row r="1046" spans="1:6">
      <c r="A1046" s="240"/>
      <c r="B1046" s="1389"/>
      <c r="C1046" s="386"/>
      <c r="D1046" s="387"/>
      <c r="E1046" s="103"/>
      <c r="F1046" s="29"/>
    </row>
    <row r="1047" spans="1:6" ht="25.5">
      <c r="A1047" s="398">
        <f>IF((B1047&lt;&gt;""),A1045+1,"")</f>
        <v>8010</v>
      </c>
      <c r="B1047" s="251" t="s">
        <v>3415</v>
      </c>
      <c r="C1047" s="386"/>
      <c r="D1047" s="387"/>
      <c r="E1047" s="103"/>
      <c r="F1047" s="29"/>
    </row>
    <row r="1048" spans="1:6">
      <c r="A1048" s="240"/>
      <c r="B1048" s="343" t="s">
        <v>3416</v>
      </c>
      <c r="C1048" s="386" t="s">
        <v>7</v>
      </c>
      <c r="D1048" s="387">
        <v>3</v>
      </c>
      <c r="E1048" s="103"/>
      <c r="F1048" s="29">
        <f>D1048*E1048</f>
        <v>0</v>
      </c>
    </row>
    <row r="1049" spans="1:6">
      <c r="A1049" s="240"/>
      <c r="B1049" s="1389"/>
      <c r="C1049" s="386"/>
      <c r="D1049" s="387"/>
      <c r="E1049" s="103"/>
      <c r="F1049" s="29"/>
    </row>
    <row r="1050" spans="1:6" ht="102">
      <c r="A1050" s="398">
        <f>IF((B1050&lt;&gt;""),A1047+1,"")</f>
        <v>8011</v>
      </c>
      <c r="B1050" s="430" t="s">
        <v>3417</v>
      </c>
      <c r="C1050" s="399"/>
      <c r="D1050" s="246"/>
      <c r="E1050" s="132"/>
      <c r="F1050" s="29"/>
    </row>
    <row r="1051" spans="1:6" ht="38.25">
      <c r="A1051" s="240"/>
      <c r="B1051" s="430" t="s">
        <v>3418</v>
      </c>
      <c r="C1051" s="399"/>
      <c r="D1051" s="246"/>
      <c r="E1051" s="132"/>
      <c r="F1051" s="29"/>
    </row>
    <row r="1052" spans="1:6">
      <c r="A1052" s="240"/>
      <c r="B1052" s="430" t="s">
        <v>3419</v>
      </c>
      <c r="C1052" s="399"/>
      <c r="D1052" s="246"/>
      <c r="E1052" s="132"/>
      <c r="F1052" s="29"/>
    </row>
    <row r="1053" spans="1:6" ht="15.75">
      <c r="A1053" s="240"/>
      <c r="B1053" s="430" t="s">
        <v>3420</v>
      </c>
      <c r="C1053" s="399"/>
      <c r="D1053" s="246"/>
      <c r="E1053" s="132"/>
      <c r="F1053" s="29"/>
    </row>
    <row r="1054" spans="1:6">
      <c r="A1054" s="240"/>
      <c r="B1054" s="430" t="s">
        <v>3421</v>
      </c>
      <c r="C1054" s="399"/>
      <c r="D1054" s="246"/>
      <c r="E1054" s="132"/>
      <c r="F1054" s="29"/>
    </row>
    <row r="1055" spans="1:6">
      <c r="A1055" s="240"/>
      <c r="B1055" s="430" t="s">
        <v>3422</v>
      </c>
      <c r="C1055" s="399"/>
      <c r="D1055" s="246"/>
      <c r="E1055" s="132"/>
      <c r="F1055" s="29"/>
    </row>
    <row r="1056" spans="1:6">
      <c r="A1056" s="240"/>
      <c r="B1056" s="395" t="s">
        <v>3423</v>
      </c>
      <c r="C1056" s="386"/>
      <c r="D1056" s="387"/>
      <c r="E1056" s="100"/>
      <c r="F1056" s="29"/>
    </row>
    <row r="1057" spans="1:7">
      <c r="A1057" s="240"/>
      <c r="B1057" s="395" t="s">
        <v>3424</v>
      </c>
      <c r="C1057" s="386" t="s">
        <v>62</v>
      </c>
      <c r="D1057" s="387">
        <v>6</v>
      </c>
      <c r="E1057" s="100"/>
      <c r="F1057" s="29">
        <f>D1057*E1057</f>
        <v>0</v>
      </c>
    </row>
    <row r="1058" spans="1:7">
      <c r="A1058" s="240"/>
      <c r="B1058" s="395" t="s">
        <v>3425</v>
      </c>
      <c r="C1058" s="386" t="s">
        <v>62</v>
      </c>
      <c r="D1058" s="387">
        <v>3</v>
      </c>
      <c r="E1058" s="100"/>
      <c r="F1058" s="29">
        <f>D1058*E1058</f>
        <v>0</v>
      </c>
    </row>
    <row r="1059" spans="1:7">
      <c r="A1059" s="240"/>
      <c r="B1059" s="395" t="s">
        <v>3426</v>
      </c>
      <c r="C1059" s="386" t="s">
        <v>62</v>
      </c>
      <c r="D1059" s="387">
        <v>6</v>
      </c>
      <c r="E1059" s="100"/>
      <c r="F1059" s="29">
        <f>D1059*E1059</f>
        <v>0</v>
      </c>
    </row>
    <row r="1060" spans="1:7" s="181" customFormat="1" ht="30" customHeight="1">
      <c r="A1060" s="394"/>
      <c r="B1060" s="395" t="s">
        <v>2939</v>
      </c>
      <c r="C1060" s="1344"/>
      <c r="D1060" s="397"/>
      <c r="E1060" s="103"/>
      <c r="F1060" s="29"/>
    </row>
    <row r="1061" spans="1:7">
      <c r="A1061" s="240"/>
      <c r="B1061" s="431"/>
      <c r="C1061" s="432"/>
      <c r="D1061" s="428"/>
      <c r="E1061" s="191"/>
      <c r="F1061" s="29"/>
    </row>
    <row r="1062" spans="1:7" ht="25.5">
      <c r="A1062" s="398">
        <f>IF((B1062&lt;&gt;""),A1050+1,"")</f>
        <v>8012</v>
      </c>
      <c r="B1062" s="395" t="s">
        <v>3427</v>
      </c>
      <c r="C1062" s="386" t="s">
        <v>96</v>
      </c>
      <c r="D1062" s="387">
        <v>1</v>
      </c>
      <c r="E1062" s="100"/>
      <c r="F1062" s="29">
        <f>D1062*E1062</f>
        <v>0</v>
      </c>
    </row>
    <row r="1063" spans="1:7">
      <c r="A1063" s="240"/>
      <c r="B1063" s="1389"/>
      <c r="C1063" s="386"/>
      <c r="D1063" s="387"/>
      <c r="E1063" s="103"/>
      <c r="F1063" s="29"/>
    </row>
    <row r="1064" spans="1:7" ht="24.75">
      <c r="A1064" s="398">
        <f>IF((B1064&lt;&gt;""),A1062+1,"")</f>
        <v>8013</v>
      </c>
      <c r="B1064" s="430" t="s">
        <v>3428</v>
      </c>
      <c r="C1064" s="386"/>
      <c r="D1064" s="387"/>
      <c r="E1064" s="100"/>
      <c r="F1064" s="29"/>
    </row>
    <row r="1065" spans="1:7" s="181" customFormat="1">
      <c r="A1065" s="394"/>
      <c r="B1065" s="430" t="s">
        <v>3429</v>
      </c>
      <c r="C1065" s="386"/>
      <c r="D1065" s="387"/>
      <c r="E1065" s="100"/>
      <c r="F1065" s="29"/>
    </row>
    <row r="1066" spans="1:7">
      <c r="A1066" s="240"/>
      <c r="B1066" s="430" t="s">
        <v>3430</v>
      </c>
      <c r="C1066" s="386"/>
      <c r="D1066" s="387"/>
      <c r="E1066" s="100"/>
      <c r="F1066" s="29"/>
    </row>
    <row r="1067" spans="1:7">
      <c r="A1067" s="398"/>
      <c r="B1067" s="430" t="s">
        <v>3431</v>
      </c>
      <c r="C1067" s="386"/>
      <c r="D1067" s="387"/>
      <c r="E1067" s="100"/>
      <c r="F1067" s="29"/>
      <c r="G1067" s="122"/>
    </row>
    <row r="1068" spans="1:7" s="181" customFormat="1" ht="24.75">
      <c r="A1068" s="394"/>
      <c r="B1068" s="430" t="s">
        <v>3432</v>
      </c>
      <c r="C1068" s="386"/>
      <c r="D1068" s="387"/>
      <c r="E1068" s="100"/>
      <c r="F1068" s="29"/>
    </row>
    <row r="1069" spans="1:7">
      <c r="A1069" s="398"/>
      <c r="B1069" s="1400" t="s">
        <v>3433</v>
      </c>
      <c r="C1069" s="386"/>
      <c r="D1069" s="387"/>
      <c r="E1069" s="100"/>
      <c r="F1069" s="29"/>
      <c r="G1069" s="122"/>
    </row>
    <row r="1070" spans="1:7">
      <c r="A1070" s="398"/>
      <c r="B1070" s="1400" t="s">
        <v>3434</v>
      </c>
      <c r="C1070" s="386" t="s">
        <v>7</v>
      </c>
      <c r="D1070" s="387">
        <v>3</v>
      </c>
      <c r="E1070" s="100"/>
      <c r="F1070" s="29">
        <f>D1070*E1070</f>
        <v>0</v>
      </c>
      <c r="G1070" s="122"/>
    </row>
    <row r="1071" spans="1:7" s="181" customFormat="1">
      <c r="A1071" s="394"/>
      <c r="B1071" s="1400" t="s">
        <v>3435</v>
      </c>
      <c r="C1071" s="386" t="s">
        <v>7</v>
      </c>
      <c r="D1071" s="387">
        <v>3</v>
      </c>
      <c r="E1071" s="100"/>
      <c r="F1071" s="29">
        <f>D1071*E1071</f>
        <v>0</v>
      </c>
    </row>
    <row r="1072" spans="1:7" s="181" customFormat="1" ht="30" customHeight="1">
      <c r="A1072" s="394"/>
      <c r="B1072" s="395" t="s">
        <v>2939</v>
      </c>
      <c r="C1072" s="1344"/>
      <c r="D1072" s="397"/>
      <c r="E1072" s="103"/>
      <c r="F1072" s="29"/>
    </row>
    <row r="1073" spans="1:7">
      <c r="A1073" s="240"/>
      <c r="B1073" s="1400"/>
      <c r="C1073" s="386"/>
      <c r="D1073" s="387"/>
      <c r="E1073" s="100"/>
      <c r="F1073" s="29"/>
      <c r="G1073" s="122"/>
    </row>
    <row r="1074" spans="1:7" ht="85.5">
      <c r="A1074" s="398">
        <f>IF((B1074&lt;&gt;""),A1064+1,"")</f>
        <v>8014</v>
      </c>
      <c r="B1074" s="430" t="s">
        <v>3436</v>
      </c>
      <c r="C1074" s="386"/>
      <c r="D1074" s="387"/>
      <c r="E1074" s="100"/>
      <c r="F1074" s="29"/>
      <c r="G1074" s="122"/>
    </row>
    <row r="1075" spans="1:7">
      <c r="A1075" s="240"/>
      <c r="B1075" s="430" t="s">
        <v>3437</v>
      </c>
      <c r="C1075" s="386"/>
      <c r="D1075" s="387"/>
      <c r="E1075" s="100"/>
      <c r="F1075" s="29"/>
      <c r="G1075" s="122"/>
    </row>
    <row r="1076" spans="1:7">
      <c r="A1076" s="240"/>
      <c r="B1076" s="1400" t="s">
        <v>3438</v>
      </c>
      <c r="C1076" s="386"/>
      <c r="D1076" s="387"/>
      <c r="E1076" s="100"/>
      <c r="F1076" s="29"/>
      <c r="G1076" s="122"/>
    </row>
    <row r="1077" spans="1:7">
      <c r="A1077" s="240"/>
      <c r="B1077" s="395" t="s">
        <v>3423</v>
      </c>
      <c r="C1077" s="386"/>
      <c r="D1077" s="387"/>
      <c r="E1077" s="100"/>
      <c r="F1077" s="29"/>
      <c r="G1077" s="122"/>
    </row>
    <row r="1078" spans="1:7">
      <c r="A1078" s="240"/>
      <c r="B1078" s="1400" t="s">
        <v>3439</v>
      </c>
      <c r="C1078" s="386"/>
      <c r="D1078" s="387"/>
      <c r="E1078" s="100"/>
      <c r="F1078" s="29"/>
      <c r="G1078" s="122"/>
    </row>
    <row r="1079" spans="1:7" ht="14.25">
      <c r="A1079" s="240"/>
      <c r="B1079" s="1297" t="s">
        <v>3440</v>
      </c>
      <c r="C1079" s="386" t="s">
        <v>7</v>
      </c>
      <c r="D1079" s="387">
        <v>4</v>
      </c>
      <c r="E1079" s="100"/>
      <c r="F1079" s="29">
        <f>D1079*E1079</f>
        <v>0</v>
      </c>
      <c r="G1079" s="122"/>
    </row>
    <row r="1080" spans="1:7" s="181" customFormat="1" ht="30" customHeight="1">
      <c r="A1080" s="394"/>
      <c r="B1080" s="395" t="s">
        <v>2939</v>
      </c>
      <c r="C1080" s="1344"/>
      <c r="D1080" s="397"/>
      <c r="E1080" s="103"/>
      <c r="F1080" s="29"/>
    </row>
    <row r="1081" spans="1:7">
      <c r="A1081" s="240"/>
      <c r="B1081" s="1214"/>
      <c r="C1081" s="33"/>
      <c r="D1081" s="433"/>
      <c r="E1081" s="120"/>
      <c r="F1081" s="29"/>
      <c r="G1081" s="122"/>
    </row>
    <row r="1082" spans="1:7" ht="165.75">
      <c r="A1082" s="398">
        <f>IF((B1082&lt;&gt;""),A1074+1,"")</f>
        <v>8015</v>
      </c>
      <c r="B1082" s="430" t="s">
        <v>3441</v>
      </c>
      <c r="C1082" s="386"/>
      <c r="D1082" s="387"/>
      <c r="E1082" s="120"/>
      <c r="F1082" s="29"/>
      <c r="G1082" s="122"/>
    </row>
    <row r="1083" spans="1:7" ht="25.5">
      <c r="A1083" s="240"/>
      <c r="B1083" s="430" t="s">
        <v>3442</v>
      </c>
      <c r="C1083" s="386"/>
      <c r="D1083" s="387"/>
      <c r="E1083" s="120"/>
      <c r="F1083" s="29"/>
      <c r="G1083" s="122"/>
    </row>
    <row r="1084" spans="1:7" ht="14.25">
      <c r="A1084" s="240"/>
      <c r="B1084" s="430" t="s">
        <v>3443</v>
      </c>
      <c r="C1084" s="386" t="s">
        <v>2219</v>
      </c>
      <c r="D1084" s="387">
        <v>65</v>
      </c>
      <c r="E1084" s="120"/>
      <c r="F1084" s="29">
        <f>D1084*E1084</f>
        <v>0</v>
      </c>
      <c r="G1084" s="122"/>
    </row>
    <row r="1085" spans="1:7" ht="14.25">
      <c r="A1085" s="240"/>
      <c r="B1085" s="430" t="s">
        <v>3444</v>
      </c>
      <c r="C1085" s="386" t="s">
        <v>2219</v>
      </c>
      <c r="D1085" s="387">
        <v>130</v>
      </c>
      <c r="E1085" s="120"/>
      <c r="F1085" s="29">
        <f>D1085*E1085</f>
        <v>0</v>
      </c>
      <c r="G1085" s="122"/>
    </row>
    <row r="1086" spans="1:7" ht="14.25">
      <c r="A1086" s="240"/>
      <c r="B1086" s="430" t="s">
        <v>3445</v>
      </c>
      <c r="C1086" s="386" t="s">
        <v>2219</v>
      </c>
      <c r="D1086" s="387">
        <v>45</v>
      </c>
      <c r="E1086" s="120"/>
      <c r="F1086" s="29">
        <f>D1086*E1086</f>
        <v>0</v>
      </c>
      <c r="G1086" s="122"/>
    </row>
    <row r="1087" spans="1:7">
      <c r="A1087" s="240"/>
      <c r="B1087" s="430"/>
      <c r="C1087" s="386"/>
      <c r="D1087" s="387"/>
      <c r="E1087" s="120"/>
      <c r="F1087" s="29"/>
      <c r="G1087" s="122"/>
    </row>
    <row r="1088" spans="1:7">
      <c r="A1088" s="240"/>
      <c r="B1088" s="430"/>
      <c r="C1088" s="386"/>
      <c r="D1088" s="387"/>
      <c r="E1088" s="120"/>
      <c r="F1088" s="29"/>
      <c r="G1088" s="122"/>
    </row>
    <row r="1089" spans="1:7" ht="38.25">
      <c r="A1089" s="398">
        <f>IF((B1089&lt;&gt;""),A1082+1,"")</f>
        <v>8016</v>
      </c>
      <c r="B1089" s="430" t="s">
        <v>3446</v>
      </c>
      <c r="C1089" s="386"/>
      <c r="D1089" s="387"/>
      <c r="E1089" s="120"/>
      <c r="F1089" s="29"/>
      <c r="G1089" s="122"/>
    </row>
    <row r="1090" spans="1:7" ht="25.5">
      <c r="A1090" s="240"/>
      <c r="B1090" s="430" t="s">
        <v>3447</v>
      </c>
      <c r="C1090" s="386"/>
      <c r="D1090" s="387"/>
      <c r="E1090" s="120"/>
      <c r="F1090" s="29"/>
      <c r="G1090" s="122"/>
    </row>
    <row r="1091" spans="1:7" ht="14.25">
      <c r="A1091" s="240"/>
      <c r="B1091" s="430" t="s">
        <v>3448</v>
      </c>
      <c r="C1091" s="386" t="s">
        <v>2219</v>
      </c>
      <c r="D1091" s="387">
        <v>110</v>
      </c>
      <c r="E1091" s="120"/>
      <c r="F1091" s="29">
        <f>D1091*E1091</f>
        <v>0</v>
      </c>
      <c r="G1091" s="122"/>
    </row>
    <row r="1092" spans="1:7">
      <c r="A1092" s="240"/>
      <c r="B1092" s="430"/>
      <c r="C1092" s="386"/>
      <c r="D1092" s="387"/>
      <c r="E1092" s="120"/>
      <c r="F1092" s="29"/>
      <c r="G1092" s="122"/>
    </row>
    <row r="1093" spans="1:7" ht="25.5">
      <c r="A1093" s="398">
        <f>IF((B1093&lt;&gt;""),A1089+1,"")</f>
        <v>8017</v>
      </c>
      <c r="B1093" s="430" t="s">
        <v>3449</v>
      </c>
      <c r="C1093" s="386" t="s">
        <v>2219</v>
      </c>
      <c r="D1093" s="387">
        <v>110</v>
      </c>
      <c r="E1093" s="120"/>
      <c r="F1093" s="29">
        <f>D1093*E1093</f>
        <v>0</v>
      </c>
      <c r="G1093" s="122"/>
    </row>
    <row r="1094" spans="1:7">
      <c r="A1094" s="240"/>
      <c r="B1094" s="1214"/>
      <c r="C1094" s="33"/>
      <c r="D1094" s="433"/>
      <c r="E1094" s="120"/>
      <c r="F1094" s="29"/>
      <c r="G1094" s="122"/>
    </row>
    <row r="1095" spans="1:7" ht="25.5">
      <c r="A1095" s="398">
        <f>IF((B1095&lt;&gt;""),A1093+1,"")</f>
        <v>8018</v>
      </c>
      <c r="B1095" s="430" t="s">
        <v>3450</v>
      </c>
      <c r="C1095" s="386"/>
      <c r="D1095" s="387"/>
      <c r="E1095" s="120"/>
      <c r="F1095" s="29"/>
      <c r="G1095" s="122"/>
    </row>
    <row r="1096" spans="1:7" ht="42" customHeight="1">
      <c r="A1096" s="240"/>
      <c r="B1096" s="430" t="s">
        <v>3451</v>
      </c>
      <c r="C1096" s="386"/>
      <c r="D1096" s="387"/>
      <c r="E1096" s="120"/>
      <c r="F1096" s="29"/>
      <c r="G1096" s="122"/>
    </row>
    <row r="1097" spans="1:7">
      <c r="A1097" s="240"/>
      <c r="B1097" s="430" t="s">
        <v>3452</v>
      </c>
      <c r="C1097" s="386"/>
      <c r="D1097" s="387"/>
      <c r="E1097" s="120"/>
      <c r="F1097" s="29"/>
      <c r="G1097" s="122"/>
    </row>
    <row r="1098" spans="1:7">
      <c r="A1098" s="240"/>
      <c r="B1098" s="430" t="s">
        <v>3453</v>
      </c>
      <c r="C1098" s="386" t="s">
        <v>6</v>
      </c>
      <c r="D1098" s="387">
        <v>12</v>
      </c>
      <c r="E1098" s="120"/>
      <c r="F1098" s="29">
        <f>D1098*E1098</f>
        <v>0</v>
      </c>
      <c r="G1098" s="122"/>
    </row>
    <row r="1099" spans="1:7">
      <c r="A1099" s="240"/>
      <c r="B1099" s="430" t="s">
        <v>3454</v>
      </c>
      <c r="C1099" s="386" t="s">
        <v>6</v>
      </c>
      <c r="D1099" s="387">
        <v>6</v>
      </c>
      <c r="E1099" s="120"/>
      <c r="F1099" s="29">
        <f>D1099*E1099</f>
        <v>0</v>
      </c>
      <c r="G1099" s="122"/>
    </row>
    <row r="1100" spans="1:7">
      <c r="A1100" s="240"/>
      <c r="B1100" s="430" t="s">
        <v>3455</v>
      </c>
      <c r="C1100" s="386" t="s">
        <v>6</v>
      </c>
      <c r="D1100" s="387">
        <v>12</v>
      </c>
      <c r="E1100" s="120"/>
      <c r="F1100" s="29">
        <f>D1100*E1100</f>
        <v>0</v>
      </c>
      <c r="G1100" s="122"/>
    </row>
    <row r="1101" spans="1:7">
      <c r="A1101" s="240"/>
      <c r="B1101" s="1401"/>
      <c r="C1101" s="33"/>
      <c r="D1101" s="433"/>
      <c r="E1101" s="120"/>
      <c r="F1101" s="29"/>
      <c r="G1101" s="122"/>
    </row>
    <row r="1102" spans="1:7" ht="38.25">
      <c r="A1102" s="398">
        <f>IF((B1102&lt;&gt;""),A1095+1,"")</f>
        <v>8019</v>
      </c>
      <c r="B1102" s="430" t="s">
        <v>3456</v>
      </c>
      <c r="C1102" s="386" t="s">
        <v>96</v>
      </c>
      <c r="D1102" s="387">
        <v>1</v>
      </c>
      <c r="E1102" s="120"/>
      <c r="F1102" s="29">
        <f>D1102*E1102</f>
        <v>0</v>
      </c>
      <c r="G1102" s="122"/>
    </row>
    <row r="1103" spans="1:7">
      <c r="A1103" s="240"/>
      <c r="B1103" s="1401"/>
      <c r="C1103" s="33"/>
      <c r="D1103" s="433"/>
      <c r="E1103" s="120"/>
      <c r="F1103" s="29"/>
      <c r="G1103" s="122"/>
    </row>
    <row r="1104" spans="1:7">
      <c r="A1104" s="398">
        <f>IF((B1104&lt;&gt;""),A1102+1,"")</f>
        <v>8020</v>
      </c>
      <c r="B1104" s="430" t="s">
        <v>3457</v>
      </c>
      <c r="C1104" s="33"/>
      <c r="D1104" s="433"/>
      <c r="E1104" s="120"/>
      <c r="F1104" s="29"/>
      <c r="G1104" s="122"/>
    </row>
    <row r="1105" spans="1:7">
      <c r="A1105" s="240"/>
      <c r="B1105" s="1401" t="s">
        <v>2920</v>
      </c>
      <c r="C1105" s="386" t="s">
        <v>7</v>
      </c>
      <c r="D1105" s="387">
        <v>2</v>
      </c>
      <c r="E1105" s="100"/>
      <c r="F1105" s="29">
        <f>D1105*E1105</f>
        <v>0</v>
      </c>
      <c r="G1105" s="122"/>
    </row>
    <row r="1106" spans="1:7">
      <c r="A1106" s="240"/>
      <c r="B1106" s="1401"/>
      <c r="C1106" s="33"/>
      <c r="D1106" s="433"/>
      <c r="E1106" s="120"/>
      <c r="F1106" s="29"/>
      <c r="G1106" s="122"/>
    </row>
    <row r="1107" spans="1:7">
      <c r="A1107" s="398">
        <f>IF((B1107&lt;&gt;""),A1104+1,"")</f>
        <v>8021</v>
      </c>
      <c r="B1107" s="343" t="s">
        <v>3056</v>
      </c>
      <c r="C1107" s="33"/>
      <c r="D1107" s="433"/>
      <c r="E1107" s="120"/>
      <c r="F1107" s="29"/>
      <c r="G1107" s="122"/>
    </row>
    <row r="1108" spans="1:7">
      <c r="A1108" s="240"/>
      <c r="B1108" s="1401" t="s">
        <v>2920</v>
      </c>
      <c r="C1108" s="386" t="s">
        <v>7</v>
      </c>
      <c r="D1108" s="387">
        <v>2</v>
      </c>
      <c r="E1108" s="100"/>
      <c r="F1108" s="29">
        <f>D1108*E1108</f>
        <v>0</v>
      </c>
      <c r="G1108" s="122"/>
    </row>
    <row r="1109" spans="1:7">
      <c r="A1109" s="240"/>
      <c r="B1109" s="1401"/>
      <c r="C1109" s="33"/>
      <c r="D1109" s="433"/>
      <c r="E1109" s="120"/>
      <c r="F1109" s="29"/>
      <c r="G1109" s="122"/>
    </row>
    <row r="1110" spans="1:7">
      <c r="A1110" s="398">
        <f>IF((B1110&lt;&gt;""),A1107+1,"")</f>
        <v>8022</v>
      </c>
      <c r="B1110" s="343" t="s">
        <v>3458</v>
      </c>
      <c r="C1110" s="386" t="s">
        <v>7</v>
      </c>
      <c r="D1110" s="387">
        <v>2</v>
      </c>
      <c r="E1110" s="100"/>
      <c r="F1110" s="29">
        <f>D1110*E1110</f>
        <v>0</v>
      </c>
      <c r="G1110" s="122"/>
    </row>
    <row r="1111" spans="1:7">
      <c r="A1111" s="240"/>
      <c r="B1111" s="1401"/>
      <c r="C1111" s="33"/>
      <c r="D1111" s="433"/>
      <c r="E1111" s="120"/>
      <c r="F1111" s="29"/>
      <c r="G1111" s="122"/>
    </row>
    <row r="1112" spans="1:7" ht="40.5" customHeight="1">
      <c r="A1112" s="398">
        <f>IF((B1112&lt;&gt;""),A1110+1,"")</f>
        <v>8023</v>
      </c>
      <c r="B1112" s="430" t="s">
        <v>3459</v>
      </c>
      <c r="C1112" s="33"/>
      <c r="D1112" s="433"/>
      <c r="E1112" s="120"/>
      <c r="F1112" s="29"/>
      <c r="G1112" s="122"/>
    </row>
    <row r="1113" spans="1:7">
      <c r="A1113" s="240"/>
      <c r="B1113" s="343" t="s">
        <v>2924</v>
      </c>
      <c r="C1113" s="386" t="s">
        <v>6</v>
      </c>
      <c r="D1113" s="387">
        <v>12</v>
      </c>
      <c r="E1113" s="120"/>
      <c r="F1113" s="29">
        <f>D1113*E1113</f>
        <v>0</v>
      </c>
      <c r="G1113" s="122"/>
    </row>
    <row r="1114" spans="1:7">
      <c r="A1114" s="240"/>
      <c r="B1114" s="1401"/>
      <c r="C1114" s="33"/>
      <c r="D1114" s="433"/>
      <c r="E1114" s="120"/>
      <c r="F1114" s="29"/>
      <c r="G1114" s="122"/>
    </row>
    <row r="1115" spans="1:7">
      <c r="A1115" s="398">
        <f>IF((B1115&lt;&gt;""),A1112+1,"")</f>
        <v>8024</v>
      </c>
      <c r="B1115" s="343" t="s">
        <v>3077</v>
      </c>
      <c r="C1115" s="386" t="s">
        <v>1265</v>
      </c>
      <c r="D1115" s="387">
        <v>20</v>
      </c>
      <c r="E1115" s="120"/>
      <c r="F1115" s="29">
        <f>D1115*E1115</f>
        <v>0</v>
      </c>
      <c r="G1115" s="122"/>
    </row>
    <row r="1116" spans="1:7">
      <c r="A1116" s="240"/>
      <c r="B1116" s="1401"/>
      <c r="C1116" s="33"/>
      <c r="D1116" s="433"/>
      <c r="E1116" s="120"/>
      <c r="F1116" s="29"/>
      <c r="G1116" s="122"/>
    </row>
    <row r="1117" spans="1:7" ht="25.5">
      <c r="A1117" s="398">
        <f>IF((B1117&lt;&gt;""),A1115+1,"")</f>
        <v>8025</v>
      </c>
      <c r="B1117" s="430" t="s">
        <v>3460</v>
      </c>
      <c r="C1117" s="386" t="s">
        <v>96</v>
      </c>
      <c r="D1117" s="387">
        <v>1</v>
      </c>
      <c r="E1117" s="120"/>
      <c r="F1117" s="29">
        <f>D1117*E1117</f>
        <v>0</v>
      </c>
      <c r="G1117" s="122"/>
    </row>
    <row r="1118" spans="1:7">
      <c r="A1118" s="240"/>
      <c r="B1118" s="1401"/>
      <c r="C1118" s="33"/>
      <c r="D1118" s="433"/>
      <c r="E1118" s="120"/>
      <c r="F1118" s="29"/>
      <c r="G1118" s="122"/>
    </row>
    <row r="1119" spans="1:7" ht="38.25">
      <c r="A1119" s="398">
        <f>IF((B1119&lt;&gt;""),A1117+1,"")</f>
        <v>8026</v>
      </c>
      <c r="B1119" s="430" t="s">
        <v>3342</v>
      </c>
      <c r="C1119" s="386" t="s">
        <v>2219</v>
      </c>
      <c r="D1119" s="387">
        <v>80</v>
      </c>
      <c r="E1119" s="120"/>
      <c r="F1119" s="29">
        <f>D1119*E1119</f>
        <v>0</v>
      </c>
      <c r="G1119" s="122"/>
    </row>
    <row r="1120" spans="1:7">
      <c r="A1120" s="240"/>
      <c r="B1120" s="1401"/>
      <c r="C1120" s="33"/>
      <c r="D1120" s="433"/>
      <c r="E1120" s="120"/>
      <c r="F1120" s="29"/>
      <c r="G1120" s="122"/>
    </row>
    <row r="1121" spans="1:7" ht="38.25">
      <c r="A1121" s="398">
        <f>IF((B1121&lt;&gt;""),A1119+1,"")</f>
        <v>8027</v>
      </c>
      <c r="B1121" s="430" t="s">
        <v>3461</v>
      </c>
      <c r="C1121" s="33"/>
      <c r="D1121" s="433"/>
      <c r="E1121" s="120"/>
      <c r="F1121" s="29"/>
      <c r="G1121" s="122"/>
    </row>
    <row r="1122" spans="1:7">
      <c r="A1122" s="240"/>
      <c r="B1122" s="430" t="s">
        <v>3453</v>
      </c>
      <c r="C1122" s="386" t="s">
        <v>6</v>
      </c>
      <c r="D1122" s="387">
        <v>12</v>
      </c>
      <c r="E1122" s="120"/>
      <c r="F1122" s="29">
        <f>D1122*E1122</f>
        <v>0</v>
      </c>
      <c r="G1122" s="122"/>
    </row>
    <row r="1123" spans="1:7">
      <c r="A1123" s="240"/>
      <c r="B1123" s="430" t="s">
        <v>3454</v>
      </c>
      <c r="C1123" s="386" t="s">
        <v>6</v>
      </c>
      <c r="D1123" s="387">
        <v>6</v>
      </c>
      <c r="E1123" s="120"/>
      <c r="F1123" s="29">
        <f>D1123*E1123</f>
        <v>0</v>
      </c>
      <c r="G1123" s="122"/>
    </row>
    <row r="1124" spans="1:7">
      <c r="A1124" s="240"/>
      <c r="B1124" s="430" t="s">
        <v>3455</v>
      </c>
      <c r="C1124" s="386" t="s">
        <v>6</v>
      </c>
      <c r="D1124" s="387">
        <v>12</v>
      </c>
      <c r="E1124" s="120"/>
      <c r="F1124" s="29">
        <f>D1124*E1124</f>
        <v>0</v>
      </c>
      <c r="G1124" s="122"/>
    </row>
    <row r="1125" spans="1:7">
      <c r="A1125" s="240"/>
      <c r="B1125" s="1401"/>
      <c r="C1125" s="33"/>
      <c r="D1125" s="433"/>
      <c r="E1125" s="120"/>
      <c r="F1125" s="29"/>
      <c r="G1125" s="122"/>
    </row>
    <row r="1126" spans="1:7" ht="25.5">
      <c r="A1126" s="398">
        <f>IF((B1126&lt;&gt;""),A1121+1,"")</f>
        <v>8028</v>
      </c>
      <c r="B1126" s="1375" t="s">
        <v>3462</v>
      </c>
      <c r="C1126" s="386" t="s">
        <v>96</v>
      </c>
      <c r="D1126" s="387">
        <v>1</v>
      </c>
      <c r="E1126" s="120"/>
      <c r="F1126" s="29">
        <f>D1126*E1126</f>
        <v>0</v>
      </c>
      <c r="G1126" s="122"/>
    </row>
    <row r="1127" spans="1:7">
      <c r="A1127" s="240"/>
      <c r="B1127" s="1402"/>
      <c r="C1127" s="386"/>
      <c r="D1127" s="387"/>
      <c r="E1127" s="120"/>
      <c r="F1127" s="29"/>
      <c r="G1127" s="122"/>
    </row>
    <row r="1128" spans="1:7" ht="25.5">
      <c r="A1128" s="398">
        <f>IF((B1128&lt;&gt;""),A1126+1,"")</f>
        <v>8029</v>
      </c>
      <c r="B1128" s="1375" t="s">
        <v>3463</v>
      </c>
      <c r="C1128" s="386" t="s">
        <v>96</v>
      </c>
      <c r="D1128" s="387">
        <v>1</v>
      </c>
      <c r="E1128" s="120"/>
      <c r="F1128" s="29">
        <f>D1128*E1128</f>
        <v>0</v>
      </c>
      <c r="G1128" s="122"/>
    </row>
    <row r="1129" spans="1:7">
      <c r="A1129" s="240"/>
      <c r="B1129" s="1375"/>
      <c r="C1129" s="386"/>
      <c r="D1129" s="387"/>
      <c r="E1129" s="120"/>
      <c r="F1129" s="29"/>
      <c r="G1129" s="122"/>
    </row>
    <row r="1130" spans="1:7" ht="38.25">
      <c r="A1130" s="398">
        <f>IF((B1130&lt;&gt;""),A1128+1,"")</f>
        <v>8030</v>
      </c>
      <c r="B1130" s="1375" t="s">
        <v>3464</v>
      </c>
      <c r="C1130" s="386" t="s">
        <v>96</v>
      </c>
      <c r="D1130" s="387">
        <v>1</v>
      </c>
      <c r="E1130" s="120"/>
      <c r="F1130" s="29">
        <f>D1130*E1130</f>
        <v>0</v>
      </c>
      <c r="G1130" s="122"/>
    </row>
    <row r="1131" spans="1:7">
      <c r="A1131" s="240"/>
      <c r="B1131" s="1375" t="s">
        <v>3465</v>
      </c>
      <c r="C1131" s="386"/>
      <c r="D1131" s="387"/>
      <c r="E1131" s="120"/>
      <c r="F1131" s="29"/>
      <c r="G1131" s="122"/>
    </row>
    <row r="1132" spans="1:7">
      <c r="A1132" s="240"/>
      <c r="B1132" s="34"/>
      <c r="C1132" s="386"/>
      <c r="D1132" s="387"/>
      <c r="E1132" s="120"/>
      <c r="F1132" s="29"/>
      <c r="G1132" s="122"/>
    </row>
    <row r="1133" spans="1:7" ht="25.5">
      <c r="A1133" s="398">
        <f>IF((B1133&lt;&gt;""),A1130+1,"")</f>
        <v>8031</v>
      </c>
      <c r="B1133" s="1375" t="s">
        <v>3466</v>
      </c>
      <c r="C1133" s="386"/>
      <c r="D1133" s="387"/>
      <c r="E1133" s="120"/>
      <c r="F1133" s="29"/>
      <c r="G1133" s="122"/>
    </row>
    <row r="1134" spans="1:7">
      <c r="A1134" s="240"/>
      <c r="B1134" s="34" t="s">
        <v>3467</v>
      </c>
      <c r="C1134" s="386" t="s">
        <v>96</v>
      </c>
      <c r="D1134" s="387">
        <v>1</v>
      </c>
      <c r="E1134" s="120"/>
      <c r="F1134" s="29">
        <f>D1134*E1134</f>
        <v>0</v>
      </c>
      <c r="G1134" s="122"/>
    </row>
    <row r="1135" spans="1:7">
      <c r="A1135" s="240"/>
      <c r="B1135" s="34"/>
      <c r="C1135" s="386"/>
      <c r="D1135" s="387"/>
      <c r="E1135" s="120"/>
      <c r="F1135" s="29"/>
      <c r="G1135" s="122"/>
    </row>
    <row r="1136" spans="1:7" ht="13.5" thickBot="1">
      <c r="A1136" s="398">
        <f>IF((B1136&lt;&gt;""),A1133+1,"")</f>
        <v>8032</v>
      </c>
      <c r="B1136" s="35" t="s">
        <v>3468</v>
      </c>
      <c r="C1136" s="434" t="s">
        <v>96</v>
      </c>
      <c r="D1136" s="435">
        <v>1</v>
      </c>
      <c r="E1136" s="1292"/>
      <c r="F1136" s="29">
        <f>D1136*E1136</f>
        <v>0</v>
      </c>
      <c r="G1136" s="122"/>
    </row>
    <row r="1137" spans="1:7" ht="13.5" thickTop="1">
      <c r="A1137" s="240"/>
      <c r="B1137" s="36"/>
      <c r="C1137" s="386"/>
      <c r="D1137" s="387"/>
      <c r="E1137" s="120"/>
      <c r="F1137" s="29"/>
      <c r="G1137" s="122"/>
    </row>
    <row r="1138" spans="1:7">
      <c r="A1138" s="240"/>
      <c r="B1138" s="1311" t="s">
        <v>3469</v>
      </c>
      <c r="C1138" s="386"/>
      <c r="D1138" s="387"/>
      <c r="E1138" s="120"/>
      <c r="F1138" s="29">
        <f>SUM(F968:F1136)</f>
        <v>0</v>
      </c>
      <c r="G1138" s="122"/>
    </row>
    <row r="1139" spans="1:7">
      <c r="A1139" s="240"/>
      <c r="B1139" s="1311"/>
      <c r="C1139" s="386"/>
      <c r="D1139" s="387"/>
      <c r="E1139" s="120"/>
      <c r="F1139" s="29"/>
      <c r="G1139" s="122"/>
    </row>
    <row r="1140" spans="1:7">
      <c r="A1140" s="240"/>
      <c r="B1140" s="36"/>
      <c r="C1140" s="386"/>
      <c r="D1140" s="387"/>
      <c r="E1140" s="120"/>
      <c r="F1140" s="29"/>
      <c r="G1140" s="122"/>
    </row>
    <row r="1141" spans="1:7">
      <c r="A1141" s="385" t="s">
        <v>1150</v>
      </c>
      <c r="B1141" s="1311" t="s">
        <v>3470</v>
      </c>
      <c r="C1141" s="386"/>
      <c r="D1141" s="387"/>
      <c r="E1141" s="120"/>
      <c r="F1141" s="29"/>
      <c r="G1141" s="122"/>
    </row>
    <row r="1142" spans="1:7">
      <c r="B1142" s="1315"/>
      <c r="C1142" s="386"/>
      <c r="D1142" s="387"/>
      <c r="E1142" s="120"/>
      <c r="F1142" s="29"/>
      <c r="G1142" s="122"/>
    </row>
    <row r="1143" spans="1:7" ht="190.5" customHeight="1">
      <c r="A1143" s="393">
        <v>9001</v>
      </c>
      <c r="B1143" s="251" t="s">
        <v>3471</v>
      </c>
      <c r="C1143" s="386"/>
      <c r="D1143" s="387"/>
      <c r="E1143" s="120"/>
      <c r="F1143" s="29"/>
      <c r="G1143" s="122"/>
    </row>
    <row r="1144" spans="1:7">
      <c r="A1144" s="240"/>
      <c r="B1144" s="1403" t="s">
        <v>3472</v>
      </c>
      <c r="C1144" s="386"/>
      <c r="D1144" s="387"/>
      <c r="E1144" s="120"/>
      <c r="F1144" s="29"/>
      <c r="G1144" s="122"/>
    </row>
    <row r="1145" spans="1:7">
      <c r="A1145" s="240"/>
      <c r="B1145" s="1403" t="s">
        <v>3473</v>
      </c>
      <c r="C1145" s="386"/>
      <c r="D1145" s="387"/>
      <c r="E1145" s="120"/>
      <c r="F1145" s="29"/>
      <c r="G1145" s="122"/>
    </row>
    <row r="1146" spans="1:7">
      <c r="A1146" s="240"/>
      <c r="B1146" s="1403" t="s">
        <v>3474</v>
      </c>
      <c r="C1146" s="386"/>
      <c r="D1146" s="387"/>
      <c r="E1146" s="120"/>
      <c r="F1146" s="29"/>
      <c r="G1146" s="122"/>
    </row>
    <row r="1147" spans="1:7">
      <c r="A1147" s="240"/>
      <c r="B1147" s="1403" t="s">
        <v>3475</v>
      </c>
      <c r="C1147" s="386"/>
      <c r="D1147" s="387"/>
      <c r="E1147" s="120"/>
      <c r="F1147" s="29"/>
      <c r="G1147" s="122"/>
    </row>
    <row r="1148" spans="1:7" ht="25.5">
      <c r="A1148" s="240"/>
      <c r="B1148" s="1396" t="s">
        <v>3476</v>
      </c>
      <c r="C1148" s="386"/>
      <c r="D1148" s="387"/>
      <c r="E1148" s="120"/>
      <c r="F1148" s="29"/>
      <c r="G1148" s="122"/>
    </row>
    <row r="1149" spans="1:7">
      <c r="A1149" s="240"/>
      <c r="B1149" s="1403" t="s">
        <v>3477</v>
      </c>
      <c r="C1149" s="386"/>
      <c r="D1149" s="387"/>
      <c r="E1149" s="120"/>
      <c r="F1149" s="29"/>
      <c r="G1149" s="122"/>
    </row>
    <row r="1150" spans="1:7">
      <c r="A1150" s="240"/>
      <c r="B1150" s="1403" t="s">
        <v>3478</v>
      </c>
      <c r="C1150" s="386"/>
      <c r="D1150" s="387"/>
      <c r="E1150" s="120"/>
      <c r="F1150" s="29"/>
      <c r="G1150" s="122"/>
    </row>
    <row r="1151" spans="1:7">
      <c r="A1151" s="240"/>
      <c r="B1151" s="1403" t="s">
        <v>3479</v>
      </c>
      <c r="C1151" s="386"/>
      <c r="D1151" s="387"/>
      <c r="E1151" s="120"/>
      <c r="F1151" s="29"/>
      <c r="G1151" s="122"/>
    </row>
    <row r="1152" spans="1:7">
      <c r="A1152" s="240"/>
      <c r="B1152" s="1074" t="s">
        <v>3396</v>
      </c>
      <c r="C1152" s="386"/>
      <c r="D1152" s="387"/>
      <c r="E1152" s="120"/>
      <c r="F1152" s="29"/>
      <c r="G1152" s="122"/>
    </row>
    <row r="1153" spans="1:7">
      <c r="A1153" s="240"/>
      <c r="B1153" s="1074" t="s">
        <v>3480</v>
      </c>
      <c r="C1153" s="386"/>
      <c r="D1153" s="387"/>
      <c r="E1153" s="120"/>
      <c r="F1153" s="29"/>
      <c r="G1153" s="122"/>
    </row>
    <row r="1154" spans="1:7" ht="51">
      <c r="A1154" s="240"/>
      <c r="B1154" s="1396" t="s">
        <v>3481</v>
      </c>
      <c r="C1154" s="386" t="s">
        <v>96</v>
      </c>
      <c r="D1154" s="387">
        <v>2</v>
      </c>
      <c r="E1154" s="120"/>
      <c r="F1154" s="29">
        <f>D1154*E1154</f>
        <v>0</v>
      </c>
      <c r="G1154" s="122"/>
    </row>
    <row r="1155" spans="1:7" s="181" customFormat="1" ht="30" customHeight="1">
      <c r="A1155" s="394"/>
      <c r="B1155" s="395" t="s">
        <v>2939</v>
      </c>
      <c r="C1155" s="1344"/>
      <c r="D1155" s="397"/>
      <c r="E1155" s="103"/>
      <c r="F1155" s="29"/>
    </row>
    <row r="1156" spans="1:7">
      <c r="A1156" s="240"/>
      <c r="B1156" s="36"/>
      <c r="C1156" s="386"/>
      <c r="D1156" s="387"/>
      <c r="E1156" s="120"/>
      <c r="F1156" s="29"/>
      <c r="G1156" s="122"/>
    </row>
    <row r="1157" spans="1:7" ht="89.25">
      <c r="A1157" s="398">
        <f>IF((B1157&lt;&gt;""),A1143+1,"")</f>
        <v>9002</v>
      </c>
      <c r="B1157" s="1396" t="s">
        <v>3482</v>
      </c>
      <c r="C1157" s="386"/>
      <c r="D1157" s="387"/>
      <c r="E1157" s="120"/>
      <c r="F1157" s="29"/>
      <c r="G1157" s="122"/>
    </row>
    <row r="1158" spans="1:7">
      <c r="A1158" s="240"/>
      <c r="B1158" s="1074" t="s">
        <v>3483</v>
      </c>
      <c r="C1158" s="386" t="s">
        <v>96</v>
      </c>
      <c r="D1158" s="387">
        <v>2</v>
      </c>
      <c r="E1158" s="120"/>
      <c r="F1158" s="29">
        <f>D1158*E1158</f>
        <v>0</v>
      </c>
      <c r="G1158" s="122"/>
    </row>
    <row r="1159" spans="1:7" s="181" customFormat="1" ht="30" customHeight="1">
      <c r="A1159" s="394"/>
      <c r="B1159" s="395" t="s">
        <v>2939</v>
      </c>
      <c r="C1159" s="1344"/>
      <c r="D1159" s="397"/>
      <c r="E1159" s="103"/>
      <c r="F1159" s="29"/>
    </row>
    <row r="1160" spans="1:7">
      <c r="A1160" s="240"/>
      <c r="B1160" s="36"/>
      <c r="C1160" s="386"/>
      <c r="D1160" s="387"/>
      <c r="E1160" s="120"/>
      <c r="F1160" s="29"/>
      <c r="G1160" s="122"/>
    </row>
    <row r="1161" spans="1:7" ht="25.5">
      <c r="A1161" s="398">
        <f>IF((B1161&lt;&gt;""),A1157+1,"")</f>
        <v>9003</v>
      </c>
      <c r="B1161" s="1396" t="s">
        <v>3484</v>
      </c>
      <c r="C1161" s="386" t="s">
        <v>2219</v>
      </c>
      <c r="D1161" s="387">
        <v>20</v>
      </c>
      <c r="E1161" s="120"/>
      <c r="F1161" s="29">
        <f>D1161*E1161</f>
        <v>0</v>
      </c>
      <c r="G1161" s="122"/>
    </row>
    <row r="1162" spans="1:7">
      <c r="A1162" s="240"/>
      <c r="B1162" s="36"/>
      <c r="C1162" s="33"/>
      <c r="D1162" s="433"/>
      <c r="E1162" s="120"/>
      <c r="F1162" s="29"/>
      <c r="G1162" s="122"/>
    </row>
    <row r="1163" spans="1:7" ht="76.5">
      <c r="A1163" s="398">
        <f>IF((B1163&lt;&gt;""),A1161+1,"")</f>
        <v>9004</v>
      </c>
      <c r="B1163" s="1396" t="s">
        <v>3485</v>
      </c>
      <c r="C1163" s="386"/>
      <c r="D1163" s="387"/>
      <c r="E1163" s="120"/>
      <c r="F1163" s="29"/>
      <c r="G1163" s="122"/>
    </row>
    <row r="1164" spans="1:7">
      <c r="A1164" s="240"/>
      <c r="B1164" s="1397" t="s">
        <v>3486</v>
      </c>
      <c r="C1164" s="386"/>
      <c r="D1164" s="387"/>
      <c r="E1164" s="120"/>
      <c r="F1164" s="29"/>
      <c r="G1164" s="122"/>
    </row>
    <row r="1165" spans="1:7">
      <c r="A1165" s="240"/>
      <c r="B1165" s="1397" t="s">
        <v>3487</v>
      </c>
      <c r="C1165" s="386"/>
      <c r="D1165" s="387"/>
      <c r="E1165" s="120"/>
      <c r="F1165" s="29"/>
      <c r="G1165" s="122"/>
    </row>
    <row r="1166" spans="1:7">
      <c r="A1166" s="240"/>
      <c r="B1166" s="1397" t="s">
        <v>3488</v>
      </c>
      <c r="C1166" s="386"/>
      <c r="D1166" s="387"/>
      <c r="E1166" s="120"/>
      <c r="F1166" s="29"/>
      <c r="G1166" s="122"/>
    </row>
    <row r="1167" spans="1:7">
      <c r="A1167" s="240"/>
      <c r="B1167" s="1397" t="s">
        <v>3489</v>
      </c>
      <c r="C1167" s="386"/>
      <c r="D1167" s="387"/>
      <c r="E1167" s="120"/>
      <c r="F1167" s="29"/>
      <c r="G1167" s="122"/>
    </row>
    <row r="1168" spans="1:7">
      <c r="A1168" s="240"/>
      <c r="B1168" s="1397" t="s">
        <v>3490</v>
      </c>
      <c r="C1168" s="386"/>
      <c r="D1168" s="387"/>
      <c r="E1168" s="120"/>
      <c r="F1168" s="29"/>
      <c r="G1168" s="122"/>
    </row>
    <row r="1169" spans="1:7">
      <c r="A1169" s="240"/>
      <c r="B1169" s="1397" t="s">
        <v>3491</v>
      </c>
      <c r="C1169" s="386"/>
      <c r="D1169" s="387"/>
      <c r="E1169" s="120"/>
      <c r="F1169" s="29"/>
      <c r="G1169" s="122"/>
    </row>
    <row r="1170" spans="1:7">
      <c r="A1170" s="240"/>
      <c r="B1170" s="1397" t="s">
        <v>3492</v>
      </c>
      <c r="C1170" s="386"/>
      <c r="D1170" s="387"/>
      <c r="E1170" s="120"/>
      <c r="F1170" s="29"/>
      <c r="G1170" s="122"/>
    </row>
    <row r="1171" spans="1:7">
      <c r="A1171" s="240"/>
      <c r="B1171" s="1397" t="s">
        <v>3493</v>
      </c>
      <c r="C1171" s="386"/>
      <c r="D1171" s="387"/>
      <c r="E1171" s="120"/>
      <c r="F1171" s="29"/>
      <c r="G1171" s="122"/>
    </row>
    <row r="1172" spans="1:7">
      <c r="A1172" s="240"/>
      <c r="B1172" s="1397" t="s">
        <v>3494</v>
      </c>
      <c r="C1172" s="386" t="s">
        <v>96</v>
      </c>
      <c r="D1172" s="387">
        <v>4</v>
      </c>
      <c r="E1172" s="120"/>
      <c r="F1172" s="29">
        <f>D1172*E1172</f>
        <v>0</v>
      </c>
      <c r="G1172" s="122"/>
    </row>
    <row r="1173" spans="1:7" s="181" customFormat="1" ht="30" customHeight="1">
      <c r="A1173" s="394"/>
      <c r="B1173" s="395" t="s">
        <v>2939</v>
      </c>
      <c r="C1173" s="1344"/>
      <c r="D1173" s="397"/>
      <c r="E1173" s="103"/>
      <c r="F1173" s="29"/>
    </row>
    <row r="1174" spans="1:7">
      <c r="A1174" s="240"/>
      <c r="B1174" s="37"/>
      <c r="C1174" s="386"/>
      <c r="D1174" s="387"/>
      <c r="E1174" s="120"/>
      <c r="F1174" s="29"/>
      <c r="G1174" s="122"/>
    </row>
    <row r="1175" spans="1:7" ht="76.5">
      <c r="A1175" s="398">
        <f>IF((B1175&lt;&gt;""),A1163+1,"")</f>
        <v>9005</v>
      </c>
      <c r="B1175" s="1396" t="s">
        <v>3495</v>
      </c>
      <c r="C1175" s="386"/>
      <c r="D1175" s="387"/>
      <c r="E1175" s="120"/>
      <c r="F1175" s="29"/>
      <c r="G1175" s="122"/>
    </row>
    <row r="1176" spans="1:7">
      <c r="A1176" s="240"/>
      <c r="B1176" s="1404" t="s">
        <v>3496</v>
      </c>
      <c r="C1176" s="386"/>
      <c r="D1176" s="387"/>
      <c r="E1176" s="120"/>
      <c r="F1176" s="29"/>
      <c r="G1176" s="122"/>
    </row>
    <row r="1177" spans="1:7">
      <c r="A1177" s="240"/>
      <c r="B1177" s="1404" t="s">
        <v>3497</v>
      </c>
      <c r="C1177" s="386"/>
      <c r="D1177" s="387"/>
      <c r="E1177" s="120"/>
      <c r="F1177" s="29"/>
      <c r="G1177" s="122"/>
    </row>
    <row r="1178" spans="1:7">
      <c r="A1178" s="240"/>
      <c r="B1178" s="1404" t="s">
        <v>3488</v>
      </c>
      <c r="C1178" s="386"/>
      <c r="D1178" s="387"/>
      <c r="E1178" s="120"/>
      <c r="F1178" s="29"/>
      <c r="G1178" s="122"/>
    </row>
    <row r="1179" spans="1:7">
      <c r="A1179" s="240"/>
      <c r="B1179" s="1404" t="s">
        <v>3498</v>
      </c>
      <c r="C1179" s="386"/>
      <c r="D1179" s="387"/>
      <c r="E1179" s="120"/>
      <c r="F1179" s="29"/>
      <c r="G1179" s="122"/>
    </row>
    <row r="1180" spans="1:7">
      <c r="A1180" s="240"/>
      <c r="B1180" s="1404" t="s">
        <v>3490</v>
      </c>
      <c r="C1180" s="386"/>
      <c r="D1180" s="387"/>
      <c r="E1180" s="120"/>
      <c r="F1180" s="29"/>
      <c r="G1180" s="122"/>
    </row>
    <row r="1181" spans="1:7">
      <c r="A1181" s="240"/>
      <c r="B1181" s="1404" t="s">
        <v>3491</v>
      </c>
      <c r="C1181" s="386"/>
      <c r="D1181" s="387"/>
      <c r="E1181" s="120"/>
      <c r="F1181" s="29"/>
      <c r="G1181" s="122"/>
    </row>
    <row r="1182" spans="1:7">
      <c r="A1182" s="240"/>
      <c r="B1182" s="1404" t="s">
        <v>3499</v>
      </c>
      <c r="C1182" s="386"/>
      <c r="D1182" s="387"/>
      <c r="E1182" s="120"/>
      <c r="F1182" s="29"/>
      <c r="G1182" s="122"/>
    </row>
    <row r="1183" spans="1:7">
      <c r="A1183" s="240"/>
      <c r="B1183" s="1404" t="s">
        <v>3500</v>
      </c>
      <c r="C1183" s="386"/>
      <c r="D1183" s="387"/>
      <c r="E1183" s="120"/>
      <c r="F1183" s="29"/>
      <c r="G1183" s="122"/>
    </row>
    <row r="1184" spans="1:7">
      <c r="A1184" s="240"/>
      <c r="B1184" s="1404" t="s">
        <v>3494</v>
      </c>
      <c r="C1184" s="386" t="s">
        <v>96</v>
      </c>
      <c r="D1184" s="387">
        <v>4</v>
      </c>
      <c r="E1184" s="120"/>
      <c r="F1184" s="29">
        <f>D1184*E1184</f>
        <v>0</v>
      </c>
      <c r="G1184" s="122"/>
    </row>
    <row r="1185" spans="1:7" s="181" customFormat="1" ht="30" customHeight="1">
      <c r="A1185" s="394"/>
      <c r="B1185" s="395" t="s">
        <v>2939</v>
      </c>
      <c r="C1185" s="1344"/>
      <c r="D1185" s="397"/>
      <c r="E1185" s="103"/>
      <c r="F1185" s="29"/>
    </row>
    <row r="1186" spans="1:7">
      <c r="A1186" s="240"/>
      <c r="B1186" s="36"/>
      <c r="C1186" s="386"/>
      <c r="D1186" s="387"/>
      <c r="E1186" s="120"/>
      <c r="F1186" s="29"/>
      <c r="G1186" s="122"/>
    </row>
    <row r="1187" spans="1:7" ht="76.5">
      <c r="A1187" s="398">
        <f>IF((B1187&lt;&gt;""),A1175+1,"")</f>
        <v>9006</v>
      </c>
      <c r="B1187" s="1396" t="s">
        <v>3501</v>
      </c>
      <c r="C1187" s="386"/>
      <c r="D1187" s="387"/>
      <c r="E1187" s="120"/>
      <c r="F1187" s="29"/>
      <c r="G1187" s="122"/>
    </row>
    <row r="1188" spans="1:7">
      <c r="A1188" s="240"/>
      <c r="B1188" s="1404" t="s">
        <v>3502</v>
      </c>
      <c r="C1188" s="386"/>
      <c r="D1188" s="387"/>
      <c r="E1188" s="120"/>
      <c r="F1188" s="29"/>
      <c r="G1188" s="122"/>
    </row>
    <row r="1189" spans="1:7">
      <c r="A1189" s="240"/>
      <c r="B1189" s="1404" t="s">
        <v>3503</v>
      </c>
      <c r="C1189" s="386"/>
      <c r="D1189" s="387"/>
      <c r="E1189" s="120"/>
      <c r="F1189" s="29"/>
      <c r="G1189" s="122"/>
    </row>
    <row r="1190" spans="1:7">
      <c r="A1190" s="240"/>
      <c r="B1190" s="1404" t="s">
        <v>3488</v>
      </c>
      <c r="C1190" s="386"/>
      <c r="D1190" s="387"/>
      <c r="E1190" s="120"/>
      <c r="F1190" s="29"/>
      <c r="G1190" s="122"/>
    </row>
    <row r="1191" spans="1:7">
      <c r="A1191" s="240"/>
      <c r="B1191" s="1404" t="s">
        <v>3504</v>
      </c>
      <c r="C1191" s="386"/>
      <c r="D1191" s="387"/>
      <c r="E1191" s="120"/>
      <c r="F1191" s="29"/>
      <c r="G1191" s="122"/>
    </row>
    <row r="1192" spans="1:7">
      <c r="A1192" s="240"/>
      <c r="B1192" s="1404" t="s">
        <v>3490</v>
      </c>
      <c r="C1192" s="386"/>
      <c r="D1192" s="387"/>
      <c r="E1192" s="120"/>
      <c r="F1192" s="29"/>
      <c r="G1192" s="122"/>
    </row>
    <row r="1193" spans="1:7">
      <c r="A1193" s="240"/>
      <c r="B1193" s="1404" t="s">
        <v>3491</v>
      </c>
      <c r="C1193" s="386"/>
      <c r="D1193" s="387"/>
      <c r="E1193" s="120"/>
      <c r="F1193" s="29"/>
      <c r="G1193" s="122"/>
    </row>
    <row r="1194" spans="1:7">
      <c r="A1194" s="240"/>
      <c r="B1194" s="1404" t="s">
        <v>3505</v>
      </c>
      <c r="C1194" s="386"/>
      <c r="D1194" s="387"/>
      <c r="E1194" s="120"/>
      <c r="F1194" s="29"/>
      <c r="G1194" s="122"/>
    </row>
    <row r="1195" spans="1:7">
      <c r="A1195" s="240"/>
      <c r="B1195" s="1404" t="s">
        <v>3506</v>
      </c>
      <c r="C1195" s="386"/>
      <c r="D1195" s="387"/>
      <c r="E1195" s="120"/>
      <c r="F1195" s="29"/>
      <c r="G1195" s="122"/>
    </row>
    <row r="1196" spans="1:7">
      <c r="A1196" s="240"/>
      <c r="B1196" s="1404" t="s">
        <v>3494</v>
      </c>
      <c r="C1196" s="386" t="s">
        <v>96</v>
      </c>
      <c r="D1196" s="387">
        <v>1</v>
      </c>
      <c r="E1196" s="120"/>
      <c r="F1196" s="29">
        <f>D1196*E1196</f>
        <v>0</v>
      </c>
      <c r="G1196" s="122"/>
    </row>
    <row r="1197" spans="1:7" s="181" customFormat="1" ht="30" customHeight="1">
      <c r="A1197" s="394"/>
      <c r="B1197" s="395" t="s">
        <v>2939</v>
      </c>
      <c r="C1197" s="1344"/>
      <c r="D1197" s="397"/>
      <c r="E1197" s="103"/>
      <c r="F1197" s="29"/>
    </row>
    <row r="1198" spans="1:7">
      <c r="A1198" s="240"/>
      <c r="B1198" s="36"/>
      <c r="C1198" s="386"/>
      <c r="D1198" s="387"/>
      <c r="E1198" s="120"/>
      <c r="F1198" s="29"/>
      <c r="G1198" s="122"/>
    </row>
    <row r="1199" spans="1:7" ht="127.5">
      <c r="A1199" s="398">
        <f>IF((B1199&lt;&gt;""),A1187+1,"")</f>
        <v>9007</v>
      </c>
      <c r="B1199" s="251" t="s">
        <v>3414</v>
      </c>
      <c r="C1199" s="1334" t="s">
        <v>96</v>
      </c>
      <c r="D1199" s="1332">
        <v>1</v>
      </c>
      <c r="E1199" s="183"/>
      <c r="F1199" s="29">
        <f>D1199*E1199</f>
        <v>0</v>
      </c>
      <c r="G1199" s="122"/>
    </row>
    <row r="1200" spans="1:7">
      <c r="A1200" s="240"/>
      <c r="B1200" s="36"/>
      <c r="C1200" s="386"/>
      <c r="D1200" s="387"/>
      <c r="E1200" s="120"/>
      <c r="F1200" s="29"/>
      <c r="G1200" s="122"/>
    </row>
    <row r="1201" spans="1:7" ht="24.75">
      <c r="A1201" s="398">
        <f>IF((B1201&lt;&gt;""),A1199+1,"")</f>
        <v>9008</v>
      </c>
      <c r="B1201" s="430" t="s">
        <v>3428</v>
      </c>
      <c r="C1201" s="386"/>
      <c r="D1201" s="387"/>
      <c r="E1201" s="100"/>
      <c r="F1201" s="29"/>
      <c r="G1201" s="122"/>
    </row>
    <row r="1202" spans="1:7">
      <c r="A1202" s="240"/>
      <c r="B1202" s="430" t="s">
        <v>3429</v>
      </c>
      <c r="C1202" s="386"/>
      <c r="D1202" s="387"/>
      <c r="E1202" s="100"/>
      <c r="F1202" s="29"/>
      <c r="G1202" s="122"/>
    </row>
    <row r="1203" spans="1:7">
      <c r="A1203" s="240"/>
      <c r="B1203" s="430" t="s">
        <v>3430</v>
      </c>
      <c r="C1203" s="386"/>
      <c r="D1203" s="387"/>
      <c r="E1203" s="100"/>
      <c r="F1203" s="29"/>
      <c r="G1203" s="122"/>
    </row>
    <row r="1204" spans="1:7">
      <c r="A1204" s="240"/>
      <c r="B1204" s="430" t="s">
        <v>3431</v>
      </c>
      <c r="C1204" s="386"/>
      <c r="D1204" s="387"/>
      <c r="E1204" s="100"/>
      <c r="F1204" s="29"/>
      <c r="G1204" s="122"/>
    </row>
    <row r="1205" spans="1:7" ht="24.75">
      <c r="A1205" s="240"/>
      <c r="B1205" s="430" t="s">
        <v>3432</v>
      </c>
      <c r="C1205" s="386"/>
      <c r="D1205" s="387"/>
      <c r="E1205" s="100"/>
      <c r="F1205" s="29"/>
      <c r="G1205" s="122"/>
    </row>
    <row r="1206" spans="1:7">
      <c r="A1206" s="240"/>
      <c r="B1206" s="1400" t="s">
        <v>3433</v>
      </c>
      <c r="C1206" s="386"/>
      <c r="D1206" s="387"/>
      <c r="E1206" s="100"/>
      <c r="F1206" s="29"/>
      <c r="G1206" s="122"/>
    </row>
    <row r="1207" spans="1:7">
      <c r="A1207" s="240"/>
      <c r="B1207" s="1400" t="s">
        <v>3507</v>
      </c>
      <c r="C1207" s="386" t="s">
        <v>7</v>
      </c>
      <c r="D1207" s="387">
        <v>4</v>
      </c>
      <c r="E1207" s="100"/>
      <c r="F1207" s="29">
        <f>D1207*E1207</f>
        <v>0</v>
      </c>
      <c r="G1207" s="122"/>
    </row>
    <row r="1208" spans="1:7">
      <c r="A1208" s="240"/>
      <c r="B1208" s="1400" t="s">
        <v>3508</v>
      </c>
      <c r="C1208" s="386" t="s">
        <v>7</v>
      </c>
      <c r="D1208" s="387">
        <v>4</v>
      </c>
      <c r="E1208" s="100"/>
      <c r="F1208" s="29">
        <f>D1208*E1208</f>
        <v>0</v>
      </c>
      <c r="G1208" s="122"/>
    </row>
    <row r="1209" spans="1:7" s="181" customFormat="1" ht="30" customHeight="1">
      <c r="A1209" s="394"/>
      <c r="B1209" s="395" t="s">
        <v>2939</v>
      </c>
      <c r="C1209" s="1344"/>
      <c r="D1209" s="397"/>
      <c r="E1209" s="103"/>
      <c r="F1209" s="29"/>
    </row>
    <row r="1210" spans="1:7">
      <c r="A1210" s="240"/>
      <c r="B1210" s="1400"/>
      <c r="C1210" s="386"/>
      <c r="D1210" s="387"/>
      <c r="E1210" s="100"/>
      <c r="F1210" s="29"/>
      <c r="G1210" s="122"/>
    </row>
    <row r="1211" spans="1:7" ht="85.5">
      <c r="A1211" s="398">
        <f>IF((B1211&lt;&gt;""),A1201+1,"")</f>
        <v>9009</v>
      </c>
      <c r="B1211" s="430" t="s">
        <v>3436</v>
      </c>
      <c r="C1211" s="386"/>
      <c r="D1211" s="387"/>
      <c r="E1211" s="100"/>
      <c r="F1211" s="29"/>
      <c r="G1211" s="122"/>
    </row>
    <row r="1212" spans="1:7">
      <c r="A1212" s="240"/>
      <c r="B1212" s="430" t="s">
        <v>3437</v>
      </c>
      <c r="C1212" s="386"/>
      <c r="D1212" s="387"/>
      <c r="E1212" s="100"/>
      <c r="F1212" s="29"/>
      <c r="G1212" s="122"/>
    </row>
    <row r="1213" spans="1:7">
      <c r="A1213" s="240"/>
      <c r="B1213" s="1400" t="s">
        <v>3509</v>
      </c>
      <c r="C1213" s="386"/>
      <c r="D1213" s="387"/>
      <c r="E1213" s="100"/>
      <c r="F1213" s="29"/>
      <c r="G1213" s="122"/>
    </row>
    <row r="1214" spans="1:7">
      <c r="A1214" s="240"/>
      <c r="B1214" s="395" t="s">
        <v>3423</v>
      </c>
      <c r="C1214" s="386"/>
      <c r="D1214" s="387"/>
      <c r="E1214" s="100"/>
      <c r="F1214" s="29"/>
      <c r="G1214" s="122"/>
    </row>
    <row r="1215" spans="1:7">
      <c r="A1215" s="240"/>
      <c r="B1215" s="1400" t="s">
        <v>3510</v>
      </c>
      <c r="C1215" s="386"/>
      <c r="D1215" s="387"/>
      <c r="E1215" s="100"/>
      <c r="F1215" s="29"/>
      <c r="G1215" s="122"/>
    </row>
    <row r="1216" spans="1:7" ht="14.25">
      <c r="A1216" s="240"/>
      <c r="B1216" s="1297" t="s">
        <v>3511</v>
      </c>
      <c r="C1216" s="386" t="s">
        <v>7</v>
      </c>
      <c r="D1216" s="387">
        <v>4</v>
      </c>
      <c r="E1216" s="100"/>
      <c r="F1216" s="29">
        <f>D1216*E1216</f>
        <v>0</v>
      </c>
      <c r="G1216" s="122"/>
    </row>
    <row r="1217" spans="1:7" s="181" customFormat="1" ht="30" customHeight="1">
      <c r="A1217" s="394"/>
      <c r="B1217" s="395" t="s">
        <v>2939</v>
      </c>
      <c r="C1217" s="1344"/>
      <c r="D1217" s="397"/>
      <c r="E1217" s="103"/>
      <c r="F1217" s="29"/>
    </row>
    <row r="1218" spans="1:7">
      <c r="A1218" s="240"/>
      <c r="B1218" s="36"/>
      <c r="C1218" s="386"/>
      <c r="D1218" s="387"/>
      <c r="E1218" s="120"/>
      <c r="F1218" s="29"/>
      <c r="G1218" s="122"/>
    </row>
    <row r="1219" spans="1:7" ht="25.5">
      <c r="A1219" s="398">
        <f>IF((B1219&lt;&gt;""),A1211+1,"")</f>
        <v>9010</v>
      </c>
      <c r="B1219" s="1405" t="s">
        <v>3512</v>
      </c>
      <c r="C1219" s="386"/>
      <c r="D1219" s="387"/>
      <c r="E1219" s="100"/>
      <c r="F1219" s="29"/>
      <c r="G1219" s="122"/>
    </row>
    <row r="1220" spans="1:7">
      <c r="A1220" s="240"/>
      <c r="B1220" s="1400" t="s">
        <v>3513</v>
      </c>
      <c r="C1220" s="386"/>
      <c r="D1220" s="387"/>
      <c r="E1220" s="100"/>
      <c r="F1220" s="29"/>
      <c r="G1220" s="122"/>
    </row>
    <row r="1221" spans="1:7">
      <c r="A1221" s="240"/>
      <c r="B1221" s="1297" t="s">
        <v>3514</v>
      </c>
      <c r="C1221" s="386" t="s">
        <v>7</v>
      </c>
      <c r="D1221" s="387">
        <v>4</v>
      </c>
      <c r="E1221" s="100"/>
      <c r="F1221" s="29">
        <f>D1221*E1221</f>
        <v>0</v>
      </c>
      <c r="G1221" s="122"/>
    </row>
    <row r="1222" spans="1:7" s="181" customFormat="1" ht="30" customHeight="1">
      <c r="A1222" s="394"/>
      <c r="B1222" s="395" t="s">
        <v>2939</v>
      </c>
      <c r="C1222" s="1344"/>
      <c r="D1222" s="397"/>
      <c r="E1222" s="103"/>
      <c r="F1222" s="29"/>
    </row>
    <row r="1223" spans="1:7">
      <c r="A1223" s="240"/>
      <c r="B1223" s="36"/>
      <c r="C1223" s="386"/>
      <c r="D1223" s="387"/>
      <c r="E1223" s="120"/>
      <c r="F1223" s="29"/>
      <c r="G1223" s="122"/>
    </row>
    <row r="1224" spans="1:7">
      <c r="A1224" s="398">
        <f>IF((B1224&lt;&gt;""),A1219+1,"")</f>
        <v>9011</v>
      </c>
      <c r="B1224" s="1297" t="s">
        <v>3515</v>
      </c>
      <c r="C1224" s="386"/>
      <c r="D1224" s="387"/>
      <c r="E1224" s="100"/>
      <c r="F1224" s="29"/>
      <c r="G1224" s="122"/>
    </row>
    <row r="1225" spans="1:7">
      <c r="A1225" s="240"/>
      <c r="B1225" s="1400" t="s">
        <v>3516</v>
      </c>
      <c r="C1225" s="386"/>
      <c r="D1225" s="387"/>
      <c r="E1225" s="100"/>
      <c r="F1225" s="29"/>
      <c r="G1225" s="122"/>
    </row>
    <row r="1226" spans="1:7">
      <c r="A1226" s="240"/>
      <c r="B1226" s="1297" t="s">
        <v>3517</v>
      </c>
      <c r="C1226" s="386" t="s">
        <v>7</v>
      </c>
      <c r="D1226" s="387">
        <v>57</v>
      </c>
      <c r="E1226" s="100"/>
      <c r="F1226" s="29">
        <f>D1226*E1226</f>
        <v>0</v>
      </c>
      <c r="G1226" s="122"/>
    </row>
    <row r="1227" spans="1:7" s="181" customFormat="1" ht="30" customHeight="1">
      <c r="A1227" s="394"/>
      <c r="B1227" s="395" t="s">
        <v>2939</v>
      </c>
      <c r="C1227" s="1344"/>
      <c r="D1227" s="397"/>
      <c r="E1227" s="103"/>
      <c r="F1227" s="29"/>
    </row>
    <row r="1228" spans="1:7">
      <c r="A1228" s="240"/>
      <c r="B1228" s="36"/>
      <c r="C1228" s="386"/>
      <c r="D1228" s="387"/>
      <c r="E1228" s="120"/>
      <c r="F1228" s="29"/>
      <c r="G1228" s="122"/>
    </row>
    <row r="1229" spans="1:7" ht="63.75">
      <c r="A1229" s="398">
        <f>IF((B1229&lt;&gt;""),A1224+1,"")</f>
        <v>9012</v>
      </c>
      <c r="B1229" s="430" t="s">
        <v>3518</v>
      </c>
      <c r="C1229" s="386"/>
      <c r="D1229" s="387"/>
      <c r="E1229" s="103"/>
      <c r="F1229" s="29"/>
      <c r="G1229" s="122"/>
    </row>
    <row r="1230" spans="1:7">
      <c r="A1230" s="240"/>
      <c r="B1230" s="1400" t="s">
        <v>3519</v>
      </c>
      <c r="C1230" s="386"/>
      <c r="D1230" s="387"/>
      <c r="E1230" s="103"/>
      <c r="F1230" s="29"/>
      <c r="G1230" s="122"/>
    </row>
    <row r="1231" spans="1:7">
      <c r="A1231" s="240"/>
      <c r="B1231" s="1400" t="s">
        <v>3520</v>
      </c>
      <c r="C1231" s="386" t="s">
        <v>7</v>
      </c>
      <c r="D1231" s="387">
        <v>50</v>
      </c>
      <c r="E1231" s="103"/>
      <c r="F1231" s="29">
        <f>D1231*E1231</f>
        <v>0</v>
      </c>
      <c r="G1231" s="122"/>
    </row>
    <row r="1232" spans="1:7" s="181" customFormat="1" ht="30" customHeight="1">
      <c r="A1232" s="394"/>
      <c r="B1232" s="395" t="s">
        <v>2939</v>
      </c>
      <c r="C1232" s="1344"/>
      <c r="D1232" s="397"/>
      <c r="E1232" s="103"/>
      <c r="F1232" s="29"/>
    </row>
    <row r="1233" spans="1:7" s="181" customFormat="1">
      <c r="A1233" s="394"/>
      <c r="B1233" s="395"/>
      <c r="C1233" s="1344"/>
      <c r="D1233" s="397"/>
      <c r="E1233" s="103"/>
      <c r="F1233" s="29"/>
    </row>
    <row r="1234" spans="1:7" ht="165.75">
      <c r="A1234" s="398">
        <f>IF((B1234&lt;&gt;""),A1229+1,"")</f>
        <v>9013</v>
      </c>
      <c r="B1234" s="430" t="s">
        <v>3441</v>
      </c>
      <c r="C1234" s="386"/>
      <c r="D1234" s="387"/>
      <c r="E1234" s="120"/>
      <c r="F1234" s="29"/>
      <c r="G1234" s="122"/>
    </row>
    <row r="1235" spans="1:7" ht="25.5">
      <c r="A1235" s="240"/>
      <c r="B1235" s="430" t="s">
        <v>3442</v>
      </c>
      <c r="C1235" s="386"/>
      <c r="D1235" s="387"/>
      <c r="E1235" s="120"/>
      <c r="F1235" s="29"/>
      <c r="G1235" s="122"/>
    </row>
    <row r="1236" spans="1:7" ht="14.25">
      <c r="A1236" s="240"/>
      <c r="B1236" s="430" t="s">
        <v>3443</v>
      </c>
      <c r="C1236" s="386" t="s">
        <v>2219</v>
      </c>
      <c r="D1236" s="387">
        <v>45</v>
      </c>
      <c r="E1236" s="120"/>
      <c r="F1236" s="29">
        <f>D1236*E1236</f>
        <v>0</v>
      </c>
      <c r="G1236" s="122"/>
    </row>
    <row r="1237" spans="1:7" ht="14.25">
      <c r="A1237" s="240"/>
      <c r="B1237" s="430" t="s">
        <v>3444</v>
      </c>
      <c r="C1237" s="386" t="s">
        <v>2219</v>
      </c>
      <c r="D1237" s="387">
        <v>35</v>
      </c>
      <c r="E1237" s="120"/>
      <c r="F1237" s="29">
        <f>D1237*E1237</f>
        <v>0</v>
      </c>
      <c r="G1237" s="122"/>
    </row>
    <row r="1238" spans="1:7">
      <c r="A1238" s="240"/>
      <c r="B1238" s="430"/>
      <c r="C1238" s="386"/>
      <c r="D1238" s="387"/>
      <c r="E1238" s="120"/>
      <c r="F1238" s="29"/>
      <c r="G1238" s="122"/>
    </row>
    <row r="1239" spans="1:7">
      <c r="A1239" s="240"/>
      <c r="B1239" s="430"/>
      <c r="C1239" s="386"/>
      <c r="D1239" s="387"/>
      <c r="E1239" s="120"/>
      <c r="F1239" s="29"/>
      <c r="G1239" s="122"/>
    </row>
    <row r="1240" spans="1:7" ht="38.25">
      <c r="A1240" s="398">
        <f>IF((B1240&lt;&gt;""),A1234+1,"")</f>
        <v>9014</v>
      </c>
      <c r="B1240" s="430" t="s">
        <v>3446</v>
      </c>
      <c r="C1240" s="386"/>
      <c r="D1240" s="387"/>
      <c r="E1240" s="120"/>
      <c r="F1240" s="29"/>
      <c r="G1240" s="122"/>
    </row>
    <row r="1241" spans="1:7" ht="25.5">
      <c r="A1241" s="240"/>
      <c r="B1241" s="430" t="s">
        <v>3521</v>
      </c>
      <c r="C1241" s="386"/>
      <c r="D1241" s="387"/>
      <c r="E1241" s="120"/>
      <c r="F1241" s="29"/>
      <c r="G1241" s="122"/>
    </row>
    <row r="1242" spans="1:7" ht="14.25">
      <c r="A1242" s="240"/>
      <c r="B1242" s="430" t="s">
        <v>3448</v>
      </c>
      <c r="C1242" s="386" t="s">
        <v>2219</v>
      </c>
      <c r="D1242" s="387">
        <v>20</v>
      </c>
      <c r="E1242" s="120"/>
      <c r="F1242" s="29">
        <f>D1242*E1242</f>
        <v>0</v>
      </c>
      <c r="G1242" s="122"/>
    </row>
    <row r="1243" spans="1:7">
      <c r="A1243" s="240"/>
      <c r="B1243" s="430"/>
      <c r="C1243" s="386"/>
      <c r="D1243" s="387"/>
      <c r="E1243" s="120"/>
      <c r="F1243" s="29"/>
      <c r="G1243" s="122"/>
    </row>
    <row r="1244" spans="1:7" ht="25.5">
      <c r="A1244" s="398">
        <f>IF((B1244&lt;&gt;""),A1240+1,"")</f>
        <v>9015</v>
      </c>
      <c r="B1244" s="430" t="s">
        <v>3450</v>
      </c>
      <c r="C1244" s="386"/>
      <c r="D1244" s="387"/>
      <c r="E1244" s="120"/>
      <c r="F1244" s="29"/>
      <c r="G1244" s="122"/>
    </row>
    <row r="1245" spans="1:7" ht="40.5" customHeight="1">
      <c r="A1245" s="240"/>
      <c r="B1245" s="430" t="s">
        <v>3451</v>
      </c>
      <c r="C1245" s="386"/>
      <c r="D1245" s="387"/>
      <c r="E1245" s="120"/>
      <c r="F1245" s="29"/>
      <c r="G1245" s="122"/>
    </row>
    <row r="1246" spans="1:7">
      <c r="A1246" s="240"/>
      <c r="B1246" s="430" t="s">
        <v>3452</v>
      </c>
      <c r="C1246" s="386"/>
      <c r="D1246" s="387"/>
      <c r="E1246" s="120"/>
      <c r="F1246" s="29"/>
      <c r="G1246" s="122"/>
    </row>
    <row r="1247" spans="1:7">
      <c r="A1247" s="240"/>
      <c r="B1247" s="430" t="s">
        <v>3522</v>
      </c>
      <c r="C1247" s="386" t="s">
        <v>6</v>
      </c>
      <c r="D1247" s="387">
        <v>100</v>
      </c>
      <c r="E1247" s="120"/>
      <c r="F1247" s="29">
        <f>D1247*E1247</f>
        <v>0</v>
      </c>
      <c r="G1247" s="122"/>
    </row>
    <row r="1248" spans="1:7">
      <c r="A1248" s="240"/>
      <c r="B1248" s="430" t="s">
        <v>3523</v>
      </c>
      <c r="C1248" s="386" t="s">
        <v>6</v>
      </c>
      <c r="D1248" s="387">
        <v>22</v>
      </c>
      <c r="E1248" s="120"/>
      <c r="F1248" s="29">
        <f>D1248*E1248</f>
        <v>0</v>
      </c>
      <c r="G1248" s="122"/>
    </row>
    <row r="1249" spans="1:7">
      <c r="A1249" s="240"/>
      <c r="B1249" s="430" t="s">
        <v>3524</v>
      </c>
      <c r="C1249" s="386" t="s">
        <v>6</v>
      </c>
      <c r="D1249" s="387">
        <v>14</v>
      </c>
      <c r="E1249" s="120"/>
      <c r="F1249" s="29">
        <f>D1249*E1249</f>
        <v>0</v>
      </c>
      <c r="G1249" s="122"/>
    </row>
    <row r="1250" spans="1:7">
      <c r="A1250" s="240"/>
      <c r="B1250" s="430" t="s">
        <v>3454</v>
      </c>
      <c r="C1250" s="386" t="s">
        <v>6</v>
      </c>
      <c r="D1250" s="387">
        <v>16</v>
      </c>
      <c r="E1250" s="120"/>
      <c r="F1250" s="29">
        <f>D1250*E1250</f>
        <v>0</v>
      </c>
      <c r="G1250" s="122"/>
    </row>
    <row r="1251" spans="1:7">
      <c r="A1251" s="240"/>
      <c r="B1251" s="430" t="s">
        <v>3525</v>
      </c>
      <c r="C1251" s="386" t="s">
        <v>6</v>
      </c>
      <c r="D1251" s="387">
        <v>5</v>
      </c>
      <c r="E1251" s="120"/>
      <c r="F1251" s="29">
        <f>D1251*E1251</f>
        <v>0</v>
      </c>
      <c r="G1251" s="122"/>
    </row>
    <row r="1252" spans="1:7">
      <c r="A1252" s="240"/>
      <c r="B1252" s="1401"/>
      <c r="C1252" s="33"/>
      <c r="D1252" s="433"/>
      <c r="E1252" s="120"/>
      <c r="F1252" s="29"/>
      <c r="G1252" s="122"/>
    </row>
    <row r="1253" spans="1:7" ht="38.25">
      <c r="A1253" s="398">
        <f>IF((B1253&lt;&gt;""),A1244+1,"")</f>
        <v>9016</v>
      </c>
      <c r="B1253" s="430" t="s">
        <v>3456</v>
      </c>
      <c r="C1253" s="386" t="s">
        <v>96</v>
      </c>
      <c r="D1253" s="387">
        <v>1</v>
      </c>
      <c r="E1253" s="120"/>
      <c r="F1253" s="29">
        <f>D1253*E1253</f>
        <v>0</v>
      </c>
      <c r="G1253" s="122"/>
    </row>
    <row r="1254" spans="1:7">
      <c r="A1254" s="240"/>
      <c r="B1254" s="36"/>
      <c r="C1254" s="386"/>
      <c r="D1254" s="387"/>
      <c r="E1254" s="120"/>
      <c r="F1254" s="29"/>
      <c r="G1254" s="122"/>
    </row>
    <row r="1255" spans="1:7" ht="25.5">
      <c r="A1255" s="398">
        <f>IF((B1255&lt;&gt;""),A1253+1,"")</f>
        <v>9017</v>
      </c>
      <c r="B1255" s="1375" t="s">
        <v>3462</v>
      </c>
      <c r="C1255" s="386" t="s">
        <v>96</v>
      </c>
      <c r="D1255" s="387">
        <v>1</v>
      </c>
      <c r="E1255" s="120"/>
      <c r="F1255" s="29">
        <f>D1255*E1255</f>
        <v>0</v>
      </c>
      <c r="G1255" s="122"/>
    </row>
    <row r="1256" spans="1:7">
      <c r="A1256" s="240"/>
      <c r="B1256" s="1402"/>
      <c r="C1256" s="386"/>
      <c r="D1256" s="387"/>
      <c r="E1256" s="120"/>
      <c r="F1256" s="29"/>
      <c r="G1256" s="122"/>
    </row>
    <row r="1257" spans="1:7" ht="25.5">
      <c r="A1257" s="398">
        <f>IF((B1257&lt;&gt;""),A1255+1,"")</f>
        <v>9018</v>
      </c>
      <c r="B1257" s="1375" t="s">
        <v>3463</v>
      </c>
      <c r="C1257" s="386" t="s">
        <v>96</v>
      </c>
      <c r="D1257" s="387">
        <v>1</v>
      </c>
      <c r="E1257" s="120"/>
      <c r="F1257" s="29">
        <f>D1257*E1257</f>
        <v>0</v>
      </c>
      <c r="G1257" s="122"/>
    </row>
    <row r="1258" spans="1:7">
      <c r="A1258" s="240"/>
      <c r="B1258" s="1375"/>
      <c r="C1258" s="386"/>
      <c r="D1258" s="387"/>
      <c r="E1258" s="120"/>
      <c r="F1258" s="29"/>
      <c r="G1258" s="122"/>
    </row>
    <row r="1259" spans="1:7" ht="38.25">
      <c r="A1259" s="398">
        <f>IF((B1259&lt;&gt;""),A1257+1,"")</f>
        <v>9019</v>
      </c>
      <c r="B1259" s="1375" t="s">
        <v>3464</v>
      </c>
      <c r="C1259" s="386" t="s">
        <v>96</v>
      </c>
      <c r="D1259" s="387">
        <v>1</v>
      </c>
      <c r="E1259" s="120"/>
      <c r="F1259" s="29">
        <f>D1259*E1259</f>
        <v>0</v>
      </c>
      <c r="G1259" s="122"/>
    </row>
    <row r="1260" spans="1:7">
      <c r="A1260" s="240"/>
      <c r="B1260" s="1375" t="s">
        <v>3465</v>
      </c>
      <c r="C1260" s="386"/>
      <c r="D1260" s="387"/>
      <c r="E1260" s="120"/>
      <c r="F1260" s="29"/>
      <c r="G1260" s="122"/>
    </row>
    <row r="1261" spans="1:7">
      <c r="A1261" s="240"/>
      <c r="B1261" s="34"/>
      <c r="C1261" s="386"/>
      <c r="D1261" s="387"/>
      <c r="E1261" s="120"/>
      <c r="F1261" s="29"/>
      <c r="G1261" s="122"/>
    </row>
    <row r="1262" spans="1:7" ht="25.5">
      <c r="A1262" s="398">
        <f>IF((B1262&lt;&gt;""),A1259+1,"")</f>
        <v>9020</v>
      </c>
      <c r="B1262" s="1375" t="s">
        <v>3466</v>
      </c>
      <c r="C1262" s="386"/>
      <c r="D1262" s="387"/>
      <c r="E1262" s="120"/>
      <c r="F1262" s="29"/>
      <c r="G1262" s="122"/>
    </row>
    <row r="1263" spans="1:7">
      <c r="A1263" s="240"/>
      <c r="B1263" s="34" t="s">
        <v>3467</v>
      </c>
      <c r="C1263" s="386" t="s">
        <v>96</v>
      </c>
      <c r="D1263" s="387">
        <v>1</v>
      </c>
      <c r="E1263" s="120"/>
      <c r="F1263" s="29">
        <f>D1263*E1263</f>
        <v>0</v>
      </c>
      <c r="G1263" s="122"/>
    </row>
    <row r="1264" spans="1:7">
      <c r="A1264" s="240"/>
      <c r="B1264" s="34"/>
      <c r="C1264" s="386"/>
      <c r="D1264" s="387"/>
      <c r="E1264" s="120"/>
      <c r="F1264" s="29"/>
      <c r="G1264" s="122"/>
    </row>
    <row r="1265" spans="1:7" ht="13.5" thickBot="1">
      <c r="A1265" s="398">
        <f>IF((B1265&lt;&gt;""),A1262+1,"")</f>
        <v>9021</v>
      </c>
      <c r="B1265" s="35" t="s">
        <v>3468</v>
      </c>
      <c r="C1265" s="434" t="s">
        <v>96</v>
      </c>
      <c r="D1265" s="435">
        <v>1</v>
      </c>
      <c r="E1265" s="1292"/>
      <c r="F1265" s="29">
        <f>D1265*E1265</f>
        <v>0</v>
      </c>
      <c r="G1265" s="122"/>
    </row>
    <row r="1266" spans="1:7" ht="13.5" thickTop="1">
      <c r="A1266" s="240"/>
      <c r="B1266" s="36"/>
      <c r="C1266" s="386"/>
      <c r="D1266" s="387"/>
      <c r="E1266" s="120"/>
      <c r="F1266" s="29"/>
      <c r="G1266" s="122"/>
    </row>
    <row r="1267" spans="1:7">
      <c r="A1267" s="240"/>
      <c r="B1267" s="1311" t="s">
        <v>3526</v>
      </c>
      <c r="C1267" s="386"/>
      <c r="D1267" s="387"/>
      <c r="E1267" s="120"/>
      <c r="F1267" s="29">
        <f>SUM(F1143:F1265)</f>
        <v>0</v>
      </c>
      <c r="G1267" s="122"/>
    </row>
    <row r="1268" spans="1:7">
      <c r="A1268" s="240"/>
      <c r="B1268" s="36"/>
      <c r="C1268" s="386"/>
      <c r="D1268" s="387"/>
      <c r="E1268" s="120"/>
      <c r="F1268" s="29"/>
      <c r="G1268" s="122"/>
    </row>
    <row r="1269" spans="1:7">
      <c r="A1269" s="240"/>
      <c r="B1269" s="1401"/>
      <c r="C1269" s="33"/>
      <c r="D1269" s="433"/>
      <c r="E1269" s="120"/>
      <c r="F1269" s="29"/>
      <c r="G1269" s="122"/>
    </row>
    <row r="1270" spans="1:7" ht="25.5">
      <c r="A1270" s="385" t="s">
        <v>1153</v>
      </c>
      <c r="B1270" s="1367" t="s">
        <v>3527</v>
      </c>
      <c r="C1270" s="392"/>
      <c r="D1270" s="1285"/>
      <c r="E1270" s="103"/>
      <c r="F1270" s="29"/>
      <c r="G1270" s="122"/>
    </row>
    <row r="1271" spans="1:7">
      <c r="B1271" s="1315"/>
      <c r="C1271" s="392"/>
      <c r="D1271" s="1285"/>
      <c r="E1271" s="103"/>
      <c r="F1271" s="29"/>
      <c r="G1271" s="122"/>
    </row>
    <row r="1272" spans="1:7">
      <c r="A1272" s="393">
        <v>10001</v>
      </c>
      <c r="B1272" s="408" t="s">
        <v>3528</v>
      </c>
      <c r="C1272" s="392"/>
      <c r="D1272" s="1285"/>
      <c r="E1272" s="103"/>
      <c r="F1272" s="29"/>
      <c r="G1272" s="122"/>
    </row>
    <row r="1273" spans="1:7">
      <c r="A1273" s="398"/>
      <c r="B1273" s="343"/>
      <c r="C1273" s="392"/>
      <c r="D1273" s="1285"/>
      <c r="E1273" s="103"/>
      <c r="F1273" s="29"/>
      <c r="G1273" s="122"/>
    </row>
    <row r="1274" spans="1:7" ht="14.25">
      <c r="A1274" s="398"/>
      <c r="B1274" s="1369" t="s">
        <v>3529</v>
      </c>
      <c r="C1274" s="1406"/>
      <c r="D1274" s="1407"/>
      <c r="E1274" s="1408"/>
      <c r="F1274" s="29"/>
      <c r="G1274" s="122"/>
    </row>
    <row r="1275" spans="1:7" ht="38.25">
      <c r="A1275" s="398"/>
      <c r="B1275" s="1368" t="s">
        <v>3164</v>
      </c>
      <c r="C1275" s="1406"/>
      <c r="D1275" s="1407"/>
      <c r="E1275" s="1408"/>
      <c r="F1275" s="29"/>
      <c r="G1275" s="122"/>
    </row>
    <row r="1276" spans="1:7" ht="38.25">
      <c r="A1276" s="398"/>
      <c r="B1276" s="1368" t="s">
        <v>3165</v>
      </c>
      <c r="C1276" s="1406"/>
      <c r="D1276" s="1407"/>
      <c r="E1276" s="1408"/>
      <c r="F1276" s="29"/>
      <c r="G1276" s="122"/>
    </row>
    <row r="1277" spans="1:7" ht="38.25">
      <c r="A1277" s="398"/>
      <c r="B1277" s="1368" t="s">
        <v>3164</v>
      </c>
      <c r="C1277" s="1406"/>
      <c r="D1277" s="1407"/>
      <c r="E1277" s="1408"/>
      <c r="F1277" s="29"/>
      <c r="G1277" s="122"/>
    </row>
    <row r="1278" spans="1:7" ht="63.75">
      <c r="A1278" s="398"/>
      <c r="B1278" s="1368" t="s">
        <v>3166</v>
      </c>
      <c r="C1278" s="1406"/>
      <c r="D1278" s="1407"/>
      <c r="E1278" s="1408"/>
      <c r="F1278" s="29"/>
      <c r="G1278" s="122"/>
    </row>
    <row r="1279" spans="1:7" ht="63.75">
      <c r="A1279" s="398"/>
      <c r="B1279" s="1368" t="s">
        <v>3167</v>
      </c>
      <c r="C1279" s="1406"/>
      <c r="D1279" s="1407"/>
      <c r="E1279" s="1408"/>
      <c r="F1279" s="29"/>
      <c r="G1279" s="122"/>
    </row>
    <row r="1280" spans="1:7" ht="25.5">
      <c r="A1280" s="398"/>
      <c r="B1280" s="1368" t="s">
        <v>3168</v>
      </c>
      <c r="C1280" s="1406"/>
      <c r="D1280" s="1407"/>
      <c r="E1280" s="1408"/>
      <c r="F1280" s="29"/>
      <c r="G1280" s="122"/>
    </row>
    <row r="1281" spans="1:7" ht="76.5">
      <c r="A1281" s="398"/>
      <c r="B1281" s="1368" t="s">
        <v>3169</v>
      </c>
      <c r="C1281" s="1406"/>
      <c r="D1281" s="1407"/>
      <c r="E1281" s="1408"/>
      <c r="F1281" s="29"/>
      <c r="G1281" s="122"/>
    </row>
    <row r="1282" spans="1:7" ht="14.25">
      <c r="A1282" s="398"/>
      <c r="B1282" s="1369" t="s">
        <v>3530</v>
      </c>
      <c r="C1282" s="1406"/>
      <c r="D1282" s="1407"/>
      <c r="E1282" s="1408"/>
      <c r="F1282" s="29"/>
      <c r="G1282" s="122"/>
    </row>
    <row r="1283" spans="1:7" ht="14.25">
      <c r="A1283" s="398"/>
      <c r="B1283" s="1368" t="s">
        <v>3171</v>
      </c>
      <c r="C1283" s="1406"/>
      <c r="D1283" s="1407"/>
      <c r="E1283" s="1408"/>
      <c r="F1283" s="29"/>
      <c r="G1283" s="122"/>
    </row>
    <row r="1284" spans="1:7" ht="14.25">
      <c r="A1284" s="398"/>
      <c r="B1284" s="1368" t="s">
        <v>3531</v>
      </c>
      <c r="C1284" s="1406"/>
      <c r="D1284" s="1407"/>
      <c r="E1284" s="1408"/>
      <c r="F1284" s="29"/>
      <c r="G1284" s="122"/>
    </row>
    <row r="1285" spans="1:7">
      <c r="A1285" s="398"/>
      <c r="B1285" s="1368" t="s">
        <v>3532</v>
      </c>
      <c r="C1285" s="392"/>
      <c r="D1285" s="1285"/>
      <c r="E1285" s="103"/>
      <c r="F1285" s="29"/>
      <c r="G1285" s="122"/>
    </row>
    <row r="1286" spans="1:7">
      <c r="A1286" s="398"/>
      <c r="B1286" s="1368" t="s">
        <v>3174</v>
      </c>
      <c r="C1286" s="392"/>
      <c r="D1286" s="1285"/>
      <c r="E1286" s="103"/>
      <c r="F1286" s="29"/>
      <c r="G1286" s="122"/>
    </row>
    <row r="1287" spans="1:7">
      <c r="A1287" s="398"/>
      <c r="B1287" s="1368" t="s">
        <v>3533</v>
      </c>
      <c r="C1287" s="392"/>
      <c r="D1287" s="1285"/>
      <c r="E1287" s="103"/>
      <c r="F1287" s="29"/>
      <c r="G1287" s="122"/>
    </row>
    <row r="1288" spans="1:7">
      <c r="A1288" s="398"/>
      <c r="B1288" s="1368" t="s">
        <v>3534</v>
      </c>
      <c r="C1288" s="392"/>
      <c r="D1288" s="1285"/>
      <c r="E1288" s="103"/>
      <c r="F1288" s="29"/>
      <c r="G1288" s="122"/>
    </row>
    <row r="1289" spans="1:7">
      <c r="A1289" s="398"/>
      <c r="B1289" s="1368" t="s">
        <v>3177</v>
      </c>
      <c r="C1289" s="392"/>
      <c r="D1289" s="1285"/>
      <c r="E1289" s="103"/>
      <c r="F1289" s="29"/>
      <c r="G1289" s="122"/>
    </row>
    <row r="1290" spans="1:7">
      <c r="A1290" s="398"/>
      <c r="B1290" s="1368" t="s">
        <v>3178</v>
      </c>
      <c r="C1290" s="392"/>
      <c r="D1290" s="1285"/>
      <c r="E1290" s="103"/>
      <c r="F1290" s="29"/>
      <c r="G1290" s="122"/>
    </row>
    <row r="1291" spans="1:7">
      <c r="A1291" s="398"/>
      <c r="B1291" s="1368" t="s">
        <v>3535</v>
      </c>
      <c r="C1291" s="392"/>
      <c r="D1291" s="1285"/>
      <c r="E1291" s="103"/>
      <c r="F1291" s="29"/>
      <c r="G1291" s="122"/>
    </row>
    <row r="1292" spans="1:7">
      <c r="A1292" s="398"/>
      <c r="B1292" s="1368" t="s">
        <v>3180</v>
      </c>
      <c r="C1292" s="392"/>
      <c r="D1292" s="1285"/>
      <c r="E1292" s="103"/>
      <c r="F1292" s="29"/>
      <c r="G1292" s="122"/>
    </row>
    <row r="1293" spans="1:7">
      <c r="A1293" s="398"/>
      <c r="B1293" s="1368" t="s">
        <v>3181</v>
      </c>
      <c r="C1293" s="392"/>
      <c r="D1293" s="1285"/>
      <c r="E1293" s="103"/>
      <c r="F1293" s="29"/>
      <c r="G1293" s="122"/>
    </row>
    <row r="1294" spans="1:7">
      <c r="A1294" s="398"/>
      <c r="B1294" s="1368" t="s">
        <v>3536</v>
      </c>
      <c r="C1294" s="392"/>
      <c r="D1294" s="1285"/>
      <c r="E1294" s="103"/>
      <c r="F1294" s="29"/>
      <c r="G1294" s="122"/>
    </row>
    <row r="1295" spans="1:7">
      <c r="A1295" s="398"/>
      <c r="B1295" s="1368" t="s">
        <v>3183</v>
      </c>
      <c r="C1295" s="392"/>
      <c r="D1295" s="1285"/>
      <c r="E1295" s="103"/>
      <c r="F1295" s="29"/>
      <c r="G1295" s="122"/>
    </row>
    <row r="1296" spans="1:7">
      <c r="A1296" s="398"/>
      <c r="B1296" s="1368" t="s">
        <v>3537</v>
      </c>
      <c r="C1296" s="392"/>
      <c r="D1296" s="1285"/>
      <c r="E1296" s="103"/>
      <c r="F1296" s="29"/>
      <c r="G1296" s="122"/>
    </row>
    <row r="1297" spans="1:7">
      <c r="A1297" s="398"/>
      <c r="B1297" s="1368" t="s">
        <v>3185</v>
      </c>
      <c r="C1297" s="392"/>
      <c r="D1297" s="1285"/>
      <c r="E1297" s="103"/>
      <c r="F1297" s="29"/>
      <c r="G1297" s="122"/>
    </row>
    <row r="1298" spans="1:7">
      <c r="A1298" s="398"/>
      <c r="B1298" s="1368" t="s">
        <v>3186</v>
      </c>
      <c r="C1298" s="392"/>
      <c r="D1298" s="1285"/>
      <c r="E1298" s="103"/>
      <c r="F1298" s="29"/>
      <c r="G1298" s="122"/>
    </row>
    <row r="1299" spans="1:7">
      <c r="A1299" s="398"/>
      <c r="B1299" s="1368" t="s">
        <v>3538</v>
      </c>
      <c r="C1299" s="392"/>
      <c r="D1299" s="1285"/>
      <c r="E1299" s="103"/>
      <c r="F1299" s="29"/>
      <c r="G1299" s="122"/>
    </row>
    <row r="1300" spans="1:7">
      <c r="A1300" s="398"/>
      <c r="B1300" s="1368" t="s">
        <v>3188</v>
      </c>
      <c r="C1300" s="392"/>
      <c r="D1300" s="1285"/>
      <c r="E1300" s="103"/>
      <c r="F1300" s="29"/>
      <c r="G1300" s="122"/>
    </row>
    <row r="1301" spans="1:7" ht="14.25">
      <c r="A1301" s="398"/>
      <c r="B1301" s="1368" t="s">
        <v>3539</v>
      </c>
      <c r="C1301" s="1406"/>
      <c r="D1301" s="1407"/>
      <c r="E1301" s="1408"/>
      <c r="F1301" s="29"/>
      <c r="G1301" s="122"/>
    </row>
    <row r="1302" spans="1:7" ht="14.25">
      <c r="A1302" s="398"/>
      <c r="B1302" s="1368" t="s">
        <v>3540</v>
      </c>
      <c r="C1302" s="1406"/>
      <c r="D1302" s="1407"/>
      <c r="E1302" s="1408"/>
      <c r="F1302" s="29"/>
      <c r="G1302" s="122"/>
    </row>
    <row r="1303" spans="1:7" ht="25.5">
      <c r="A1303" s="398"/>
      <c r="B1303" s="1368" t="s">
        <v>3541</v>
      </c>
      <c r="C1303" s="1406"/>
      <c r="D1303" s="1407"/>
      <c r="E1303" s="1408"/>
      <c r="F1303" s="29"/>
      <c r="G1303" s="122"/>
    </row>
    <row r="1304" spans="1:7" ht="14.25">
      <c r="A1304" s="398"/>
      <c r="B1304" s="1369" t="s">
        <v>3192</v>
      </c>
      <c r="C1304" s="1406"/>
      <c r="D1304" s="1407"/>
      <c r="E1304" s="1408"/>
      <c r="F1304" s="29"/>
      <c r="G1304" s="122"/>
    </row>
    <row r="1305" spans="1:7" ht="14.25">
      <c r="A1305" s="398"/>
      <c r="B1305" s="1368" t="s">
        <v>3193</v>
      </c>
      <c r="C1305" s="1406"/>
      <c r="D1305" s="1407"/>
      <c r="E1305" s="1408"/>
      <c r="F1305" s="29"/>
      <c r="G1305" s="122"/>
    </row>
    <row r="1306" spans="1:7" ht="14.25">
      <c r="A1306" s="398"/>
      <c r="B1306" s="1368" t="s">
        <v>3194</v>
      </c>
      <c r="C1306" s="1406"/>
      <c r="D1306" s="1407"/>
      <c r="E1306" s="1408"/>
      <c r="F1306" s="29"/>
      <c r="G1306" s="122"/>
    </row>
    <row r="1307" spans="1:7" ht="14.25">
      <c r="A1307" s="398"/>
      <c r="B1307" s="1368" t="s">
        <v>3195</v>
      </c>
      <c r="C1307" s="1406"/>
      <c r="D1307" s="1407"/>
      <c r="E1307" s="1408"/>
      <c r="F1307" s="29"/>
      <c r="G1307" s="122"/>
    </row>
    <row r="1308" spans="1:7" ht="14.25">
      <c r="A1308" s="398"/>
      <c r="B1308" s="1368" t="s">
        <v>3196</v>
      </c>
      <c r="C1308" s="1406"/>
      <c r="D1308" s="1407"/>
      <c r="E1308" s="1408"/>
      <c r="F1308" s="29"/>
      <c r="G1308" s="122"/>
    </row>
    <row r="1309" spans="1:7" ht="14.25">
      <c r="A1309" s="398"/>
      <c r="B1309" s="1368" t="s">
        <v>3197</v>
      </c>
      <c r="C1309" s="1406"/>
      <c r="D1309" s="1407"/>
      <c r="E1309" s="1408"/>
      <c r="F1309" s="29"/>
      <c r="G1309" s="122"/>
    </row>
    <row r="1310" spans="1:7">
      <c r="A1310" s="398"/>
      <c r="B1310" s="1368" t="s">
        <v>3198</v>
      </c>
      <c r="C1310" s="1409"/>
      <c r="D1310" s="1410"/>
      <c r="E1310" s="1411"/>
      <c r="F1310" s="29"/>
      <c r="G1310" s="122"/>
    </row>
    <row r="1311" spans="1:7" ht="14.25">
      <c r="A1311" s="398"/>
      <c r="B1311" s="1368" t="s">
        <v>3199</v>
      </c>
      <c r="C1311" s="1406"/>
      <c r="D1311" s="1407"/>
      <c r="E1311" s="1408"/>
      <c r="F1311" s="29"/>
      <c r="G1311" s="122"/>
    </row>
    <row r="1312" spans="1:7" ht="14.25">
      <c r="A1312" s="398"/>
      <c r="B1312" s="1368" t="s">
        <v>3200</v>
      </c>
      <c r="C1312" s="1406"/>
      <c r="D1312" s="1407"/>
      <c r="E1312" s="1408"/>
      <c r="F1312" s="29"/>
      <c r="G1312" s="122"/>
    </row>
    <row r="1313" spans="1:7" ht="14.25">
      <c r="A1313" s="398"/>
      <c r="B1313" s="1368" t="s">
        <v>3201</v>
      </c>
      <c r="C1313" s="1406"/>
      <c r="D1313" s="1407"/>
      <c r="E1313" s="1408"/>
      <c r="F1313" s="29"/>
      <c r="G1313" s="122"/>
    </row>
    <row r="1314" spans="1:7" ht="14.25">
      <c r="A1314" s="398"/>
      <c r="B1314" s="1368" t="s">
        <v>3202</v>
      </c>
      <c r="C1314" s="1406"/>
      <c r="D1314" s="1407"/>
      <c r="E1314" s="1408"/>
      <c r="F1314" s="29"/>
      <c r="G1314" s="122"/>
    </row>
    <row r="1315" spans="1:7">
      <c r="A1315" s="398"/>
      <c r="B1315" s="1368" t="s">
        <v>3203</v>
      </c>
      <c r="C1315" s="1409"/>
      <c r="D1315" s="1410"/>
      <c r="E1315" s="1411"/>
      <c r="F1315" s="29"/>
      <c r="G1315" s="122"/>
    </row>
    <row r="1316" spans="1:7" ht="14.25">
      <c r="A1316" s="398"/>
      <c r="B1316" s="1368" t="s">
        <v>3204</v>
      </c>
      <c r="C1316" s="1406"/>
      <c r="D1316" s="1407"/>
      <c r="E1316" s="1408"/>
      <c r="F1316" s="29"/>
      <c r="G1316" s="122"/>
    </row>
    <row r="1317" spans="1:7">
      <c r="A1317" s="398"/>
      <c r="B1317" s="1368" t="s">
        <v>3205</v>
      </c>
      <c r="C1317" s="1409"/>
      <c r="D1317" s="1410"/>
      <c r="E1317" s="1411"/>
      <c r="F1317" s="29"/>
      <c r="G1317" s="122"/>
    </row>
    <row r="1318" spans="1:7">
      <c r="A1318" s="398"/>
      <c r="B1318" s="1368" t="s">
        <v>3206</v>
      </c>
      <c r="C1318" s="1409"/>
      <c r="D1318" s="1410"/>
      <c r="E1318" s="1411"/>
      <c r="F1318" s="29"/>
      <c r="G1318" s="122"/>
    </row>
    <row r="1319" spans="1:7" ht="25.5">
      <c r="A1319" s="398"/>
      <c r="B1319" s="1368" t="s">
        <v>3207</v>
      </c>
      <c r="C1319" s="1344" t="s">
        <v>96</v>
      </c>
      <c r="D1319" s="1345">
        <v>1</v>
      </c>
      <c r="E1319" s="1359"/>
      <c r="F1319" s="29">
        <f t="shared" ref="F1319:F1355" si="8">D1319*E1319</f>
        <v>0</v>
      </c>
      <c r="G1319" s="122"/>
    </row>
    <row r="1320" spans="1:7" s="181" customFormat="1" ht="30" customHeight="1">
      <c r="A1320" s="394"/>
      <c r="B1320" s="395" t="s">
        <v>2939</v>
      </c>
      <c r="C1320" s="1344"/>
      <c r="D1320" s="397"/>
      <c r="E1320" s="103"/>
      <c r="F1320" s="29">
        <f t="shared" si="8"/>
        <v>0</v>
      </c>
    </row>
    <row r="1321" spans="1:7">
      <c r="A1321" s="394"/>
      <c r="B1321" s="395"/>
      <c r="C1321" s="396"/>
      <c r="D1321" s="397"/>
      <c r="E1321" s="103"/>
      <c r="F1321" s="29">
        <f t="shared" si="8"/>
        <v>0</v>
      </c>
      <c r="G1321" s="122"/>
    </row>
    <row r="1322" spans="1:7" ht="38.25">
      <c r="A1322" s="398">
        <f>IF((B1322&lt;&gt;""),A1272+1,"")</f>
        <v>10002</v>
      </c>
      <c r="B1322" s="1352" t="s">
        <v>3208</v>
      </c>
      <c r="C1322" s="1344" t="s">
        <v>96</v>
      </c>
      <c r="D1322" s="1345">
        <v>1</v>
      </c>
      <c r="E1322" s="1359"/>
      <c r="F1322" s="29">
        <f t="shared" si="8"/>
        <v>0</v>
      </c>
      <c r="G1322" s="122"/>
    </row>
    <row r="1323" spans="1:7">
      <c r="A1323" s="1374"/>
      <c r="B1323" s="1375"/>
      <c r="C1323" s="1376"/>
      <c r="D1323" s="1377"/>
      <c r="E1323" s="189"/>
      <c r="F1323" s="29">
        <f t="shared" si="8"/>
        <v>0</v>
      </c>
      <c r="G1323" s="122"/>
    </row>
    <row r="1324" spans="1:7" ht="89.25">
      <c r="A1324" s="398">
        <f>IF((B1324&lt;&gt;""),A1322+1,"")</f>
        <v>10003</v>
      </c>
      <c r="B1324" s="1352" t="s">
        <v>3209</v>
      </c>
      <c r="C1324" s="1344" t="s">
        <v>96</v>
      </c>
      <c r="D1324" s="1345">
        <v>1</v>
      </c>
      <c r="E1324" s="1359"/>
      <c r="F1324" s="29">
        <f t="shared" si="8"/>
        <v>0</v>
      </c>
      <c r="G1324" s="122"/>
    </row>
    <row r="1325" spans="1:7">
      <c r="A1325" s="1374"/>
      <c r="B1325" s="1375"/>
      <c r="C1325" s="1376"/>
      <c r="D1325" s="1377"/>
      <c r="E1325" s="189"/>
      <c r="F1325" s="29">
        <f t="shared" si="8"/>
        <v>0</v>
      </c>
      <c r="G1325" s="122"/>
    </row>
    <row r="1326" spans="1:7" ht="63.75">
      <c r="A1326" s="398">
        <f>IF((B1326&lt;&gt;""),A1324+1,"")</f>
        <v>10004</v>
      </c>
      <c r="B1326" s="1352" t="s">
        <v>3210</v>
      </c>
      <c r="C1326" s="396"/>
      <c r="D1326" s="397"/>
      <c r="E1326" s="103"/>
      <c r="F1326" s="29">
        <f t="shared" si="8"/>
        <v>0</v>
      </c>
      <c r="G1326" s="122"/>
    </row>
    <row r="1327" spans="1:7">
      <c r="A1327" s="394"/>
      <c r="B1327" s="395" t="s">
        <v>3053</v>
      </c>
      <c r="C1327" s="1344" t="s">
        <v>96</v>
      </c>
      <c r="D1327" s="1345">
        <v>2</v>
      </c>
      <c r="E1327" s="1359"/>
      <c r="F1327" s="29">
        <f t="shared" si="8"/>
        <v>0</v>
      </c>
      <c r="G1327" s="122"/>
    </row>
    <row r="1328" spans="1:7">
      <c r="A1328" s="1378"/>
      <c r="B1328" s="1375"/>
      <c r="C1328" s="1376"/>
      <c r="D1328" s="1377"/>
      <c r="E1328" s="189"/>
      <c r="F1328" s="29">
        <f t="shared" si="8"/>
        <v>0</v>
      </c>
      <c r="G1328" s="122"/>
    </row>
    <row r="1329" spans="1:7" ht="25.5">
      <c r="A1329" s="398">
        <f>IF((B1329&lt;&gt;""),A1326+1,"")</f>
        <v>10005</v>
      </c>
      <c r="B1329" s="1352" t="s">
        <v>3212</v>
      </c>
      <c r="C1329" s="1376"/>
      <c r="D1329" s="1377"/>
      <c r="E1329" s="189"/>
      <c r="F1329" s="29">
        <f t="shared" si="8"/>
        <v>0</v>
      </c>
      <c r="G1329" s="122"/>
    </row>
    <row r="1330" spans="1:7">
      <c r="A1330" s="1378"/>
      <c r="B1330" s="395" t="s">
        <v>3053</v>
      </c>
      <c r="C1330" s="1344" t="s">
        <v>96</v>
      </c>
      <c r="D1330" s="1345">
        <v>2</v>
      </c>
      <c r="E1330" s="1359"/>
      <c r="F1330" s="29">
        <f t="shared" si="8"/>
        <v>0</v>
      </c>
      <c r="G1330" s="122"/>
    </row>
    <row r="1331" spans="1:7">
      <c r="A1331" s="1378"/>
      <c r="B1331" s="1375"/>
      <c r="C1331" s="1376"/>
      <c r="D1331" s="1377"/>
      <c r="E1331" s="189"/>
      <c r="F1331" s="29">
        <f t="shared" si="8"/>
        <v>0</v>
      </c>
      <c r="G1331" s="122"/>
    </row>
    <row r="1332" spans="1:7" ht="51">
      <c r="A1332" s="398">
        <f>IF((B1332&lt;&gt;""),A1329+1,"")</f>
        <v>10006</v>
      </c>
      <c r="B1332" s="1352" t="s">
        <v>3213</v>
      </c>
      <c r="C1332" s="1344"/>
      <c r="D1332" s="1345"/>
      <c r="E1332" s="1359"/>
      <c r="F1332" s="29">
        <f t="shared" si="8"/>
        <v>0</v>
      </c>
      <c r="G1332" s="122"/>
    </row>
    <row r="1333" spans="1:7">
      <c r="A1333" s="398"/>
      <c r="B1333" s="395" t="s">
        <v>3053</v>
      </c>
      <c r="C1333" s="1344" t="s">
        <v>96</v>
      </c>
      <c r="D1333" s="1345">
        <v>2</v>
      </c>
      <c r="E1333" s="1359"/>
      <c r="F1333" s="29">
        <f t="shared" si="8"/>
        <v>0</v>
      </c>
      <c r="G1333" s="122"/>
    </row>
    <row r="1334" spans="1:7">
      <c r="A1334" s="1378"/>
      <c r="B1334" s="1378"/>
      <c r="C1334" s="1376"/>
      <c r="D1334" s="1377"/>
      <c r="E1334" s="189"/>
      <c r="F1334" s="29">
        <f t="shared" si="8"/>
        <v>0</v>
      </c>
      <c r="G1334" s="122"/>
    </row>
    <row r="1335" spans="1:7">
      <c r="A1335" s="398">
        <f>IF((B1335&lt;&gt;""),A1332+1,"")</f>
        <v>10007</v>
      </c>
      <c r="B1335" s="1352" t="s">
        <v>3214</v>
      </c>
      <c r="C1335" s="1344" t="s">
        <v>7</v>
      </c>
      <c r="D1335" s="1345">
        <v>2</v>
      </c>
      <c r="E1335" s="1359"/>
      <c r="F1335" s="29">
        <f t="shared" si="8"/>
        <v>0</v>
      </c>
      <c r="G1335" s="122"/>
    </row>
    <row r="1336" spans="1:7">
      <c r="A1336" s="1374"/>
      <c r="B1336" s="1352"/>
      <c r="C1336" s="1344"/>
      <c r="D1336" s="1345"/>
      <c r="E1336" s="1359"/>
      <c r="F1336" s="29">
        <f t="shared" si="8"/>
        <v>0</v>
      </c>
      <c r="G1336" s="122"/>
    </row>
    <row r="1337" spans="1:7">
      <c r="A1337" s="398">
        <f>IF((B1337&lt;&gt;""),A1335+1,"")</f>
        <v>10008</v>
      </c>
      <c r="B1337" s="1352" t="s">
        <v>3215</v>
      </c>
      <c r="C1337" s="1344" t="s">
        <v>7</v>
      </c>
      <c r="D1337" s="1345">
        <v>2</v>
      </c>
      <c r="E1337" s="1359"/>
      <c r="F1337" s="29">
        <f t="shared" si="8"/>
        <v>0</v>
      </c>
      <c r="G1337" s="122"/>
    </row>
    <row r="1338" spans="1:7">
      <c r="A1338" s="1374"/>
      <c r="B1338" s="1352"/>
      <c r="C1338" s="1376"/>
      <c r="D1338" s="1377"/>
      <c r="E1338" s="189"/>
      <c r="F1338" s="29">
        <f t="shared" si="8"/>
        <v>0</v>
      </c>
      <c r="G1338" s="122"/>
    </row>
    <row r="1339" spans="1:7">
      <c r="A1339" s="398">
        <f>IF((B1339&lt;&gt;""),A1337+1,"")</f>
        <v>10009</v>
      </c>
      <c r="B1339" s="1352" t="s">
        <v>3216</v>
      </c>
      <c r="C1339" s="1344" t="s">
        <v>7</v>
      </c>
      <c r="D1339" s="1345">
        <v>2</v>
      </c>
      <c r="E1339" s="1359"/>
      <c r="F1339" s="29">
        <f t="shared" si="8"/>
        <v>0</v>
      </c>
      <c r="G1339" s="122"/>
    </row>
    <row r="1340" spans="1:7">
      <c r="A1340" s="394"/>
      <c r="B1340" s="1352"/>
      <c r="C1340" s="396"/>
      <c r="D1340" s="397"/>
      <c r="E1340" s="103"/>
      <c r="F1340" s="29">
        <f t="shared" si="8"/>
        <v>0</v>
      </c>
      <c r="G1340" s="122"/>
    </row>
    <row r="1341" spans="1:7" ht="25.5">
      <c r="A1341" s="398">
        <f>IF((B1341&lt;&gt;""),A1339+1,"")</f>
        <v>10010</v>
      </c>
      <c r="B1341" s="1352" t="s">
        <v>3217</v>
      </c>
      <c r="C1341" s="1344" t="s">
        <v>7</v>
      </c>
      <c r="D1341" s="1345">
        <v>2</v>
      </c>
      <c r="E1341" s="1359"/>
      <c r="F1341" s="29">
        <f t="shared" si="8"/>
        <v>0</v>
      </c>
      <c r="G1341" s="122"/>
    </row>
    <row r="1342" spans="1:7">
      <c r="A1342" s="1379"/>
      <c r="B1342" s="1352"/>
      <c r="C1342" s="1376"/>
      <c r="D1342" s="1377"/>
      <c r="E1342" s="189"/>
      <c r="F1342" s="29">
        <f t="shared" si="8"/>
        <v>0</v>
      </c>
      <c r="G1342" s="122"/>
    </row>
    <row r="1343" spans="1:7" ht="63.75">
      <c r="A1343" s="398">
        <f>IF((B1343&lt;&gt;""),A1341+1,"")</f>
        <v>10011</v>
      </c>
      <c r="B1343" s="1352" t="s">
        <v>3218</v>
      </c>
      <c r="C1343" s="1376"/>
      <c r="D1343" s="1377"/>
      <c r="E1343" s="189"/>
      <c r="F1343" s="29">
        <f t="shared" si="8"/>
        <v>0</v>
      </c>
      <c r="G1343" s="122"/>
    </row>
    <row r="1344" spans="1:7">
      <c r="A1344" s="1378"/>
      <c r="B1344" s="1352" t="s">
        <v>3053</v>
      </c>
      <c r="C1344" s="1344" t="s">
        <v>6</v>
      </c>
      <c r="D1344" s="1345">
        <v>6</v>
      </c>
      <c r="E1344" s="1359"/>
      <c r="F1344" s="29">
        <f t="shared" si="8"/>
        <v>0</v>
      </c>
      <c r="G1344" s="122"/>
    </row>
    <row r="1345" spans="1:7">
      <c r="A1345" s="1378"/>
      <c r="B1345" s="1352"/>
      <c r="C1345" s="1344"/>
      <c r="D1345" s="1345"/>
      <c r="E1345" s="1359"/>
      <c r="F1345" s="29">
        <f t="shared" si="8"/>
        <v>0</v>
      </c>
      <c r="G1345" s="122"/>
    </row>
    <row r="1346" spans="1:7" ht="25.5">
      <c r="A1346" s="398">
        <f>IF((B1346&lt;&gt;""),A1343+1,"")</f>
        <v>10012</v>
      </c>
      <c r="B1346" s="1352" t="s">
        <v>3219</v>
      </c>
      <c r="C1346" s="1344" t="s">
        <v>2219</v>
      </c>
      <c r="D1346" s="1345">
        <v>3</v>
      </c>
      <c r="E1346" s="1359"/>
      <c r="F1346" s="29">
        <f t="shared" si="8"/>
        <v>0</v>
      </c>
      <c r="G1346" s="122"/>
    </row>
    <row r="1347" spans="1:7">
      <c r="A1347" s="1378"/>
      <c r="B1347" s="1352"/>
      <c r="C1347" s="1376"/>
      <c r="D1347" s="1377"/>
      <c r="E1347" s="189"/>
      <c r="F1347" s="29">
        <f t="shared" si="8"/>
        <v>0</v>
      </c>
      <c r="G1347" s="122"/>
    </row>
    <row r="1348" spans="1:7" ht="38.25">
      <c r="A1348" s="398">
        <f>IF((B1348&lt;&gt;""),A1346+1,"")</f>
        <v>10013</v>
      </c>
      <c r="B1348" s="1352" t="s">
        <v>3220</v>
      </c>
      <c r="C1348" s="1344" t="s">
        <v>96</v>
      </c>
      <c r="D1348" s="1345">
        <v>1</v>
      </c>
      <c r="E1348" s="1359"/>
      <c r="F1348" s="29">
        <f t="shared" si="8"/>
        <v>0</v>
      </c>
      <c r="G1348" s="122"/>
    </row>
    <row r="1349" spans="1:7">
      <c r="A1349" s="398"/>
      <c r="B1349" s="1352"/>
      <c r="C1349" s="1376"/>
      <c r="D1349" s="1377"/>
      <c r="E1349" s="189"/>
      <c r="F1349" s="29">
        <f t="shared" si="8"/>
        <v>0</v>
      </c>
      <c r="G1349" s="122"/>
    </row>
    <row r="1350" spans="1:7" ht="25.5">
      <c r="A1350" s="398">
        <f>IF((B1350&lt;&gt;""),A1348+1,"")</f>
        <v>10014</v>
      </c>
      <c r="B1350" s="1352" t="s">
        <v>3221</v>
      </c>
      <c r="C1350" s="1380"/>
      <c r="D1350" s="1381"/>
      <c r="E1350" s="1382"/>
      <c r="F1350" s="29">
        <f t="shared" si="8"/>
        <v>0</v>
      </c>
    </row>
    <row r="1351" spans="1:7">
      <c r="A1351" s="1412"/>
      <c r="B1351" s="1352" t="s">
        <v>3542</v>
      </c>
      <c r="C1351" s="1344" t="s">
        <v>96</v>
      </c>
      <c r="D1351" s="1345">
        <v>1</v>
      </c>
      <c r="E1351" s="1359"/>
      <c r="F1351" s="29">
        <f t="shared" si="8"/>
        <v>0</v>
      </c>
    </row>
    <row r="1352" spans="1:7">
      <c r="A1352" s="394"/>
      <c r="B1352" s="1352"/>
      <c r="C1352" s="396"/>
      <c r="D1352" s="397"/>
      <c r="E1352" s="103"/>
      <c r="F1352" s="29">
        <f t="shared" si="8"/>
        <v>0</v>
      </c>
      <c r="G1352" s="122"/>
    </row>
    <row r="1353" spans="1:7" ht="39.75" customHeight="1">
      <c r="A1353" s="398">
        <f>IF((B1353&lt;&gt;""),A1350+1,"")</f>
        <v>10015</v>
      </c>
      <c r="B1353" s="1352" t="s">
        <v>3104</v>
      </c>
      <c r="C1353" s="1344" t="s">
        <v>96</v>
      </c>
      <c r="D1353" s="1345">
        <v>1</v>
      </c>
      <c r="E1353" s="1359"/>
      <c r="F1353" s="29">
        <f t="shared" si="8"/>
        <v>0</v>
      </c>
      <c r="G1353" s="122"/>
    </row>
    <row r="1354" spans="1:7">
      <c r="A1354" s="1378"/>
      <c r="B1354" s="1352"/>
      <c r="C1354" s="1344"/>
      <c r="D1354" s="1345"/>
      <c r="E1354" s="1359"/>
      <c r="F1354" s="29">
        <f t="shared" si="8"/>
        <v>0</v>
      </c>
      <c r="G1354" s="122"/>
    </row>
    <row r="1355" spans="1:7" ht="38.25">
      <c r="A1355" s="398">
        <f>IF((B1355&lt;&gt;""),A1353+1,"")</f>
        <v>10016</v>
      </c>
      <c r="B1355" s="1352" t="s">
        <v>3223</v>
      </c>
      <c r="C1355" s="1344" t="s">
        <v>96</v>
      </c>
      <c r="D1355" s="1345">
        <v>1</v>
      </c>
      <c r="E1355" s="1359"/>
      <c r="F1355" s="29">
        <f t="shared" si="8"/>
        <v>0</v>
      </c>
      <c r="G1355" s="122"/>
    </row>
    <row r="1356" spans="1:7">
      <c r="A1356" s="1378"/>
      <c r="B1356" s="1352"/>
      <c r="C1356" s="1344"/>
      <c r="D1356" s="1345"/>
      <c r="E1356" s="1359"/>
      <c r="F1356" s="29">
        <f t="shared" ref="F1356:F1363" si="9">D1356*E1356</f>
        <v>0</v>
      </c>
      <c r="G1356" s="122"/>
    </row>
    <row r="1357" spans="1:7" s="181" customFormat="1" ht="25.5">
      <c r="A1357" s="398">
        <f>IF((B1357&lt;&gt;""),A1355+1,"")</f>
        <v>10017</v>
      </c>
      <c r="B1357" s="1352" t="s">
        <v>3224</v>
      </c>
      <c r="C1357" s="1344" t="s">
        <v>96</v>
      </c>
      <c r="D1357" s="1345">
        <v>1</v>
      </c>
      <c r="E1357" s="1359"/>
      <c r="F1357" s="29">
        <f t="shared" si="9"/>
        <v>0</v>
      </c>
    </row>
    <row r="1358" spans="1:7">
      <c r="A1358" s="398"/>
      <c r="B1358" s="1352"/>
      <c r="C1358" s="1376"/>
      <c r="D1358" s="1377"/>
      <c r="E1358" s="189"/>
      <c r="F1358" s="29">
        <f t="shared" si="9"/>
        <v>0</v>
      </c>
      <c r="G1358" s="122"/>
    </row>
    <row r="1359" spans="1:7">
      <c r="A1359" s="398">
        <f>IF((B1359&lt;&gt;""),A1357+1,"")</f>
        <v>10018</v>
      </c>
      <c r="B1359" s="1352" t="s">
        <v>3105</v>
      </c>
      <c r="C1359" s="1376"/>
      <c r="D1359" s="1377"/>
      <c r="E1359" s="189"/>
      <c r="F1359" s="29">
        <f t="shared" si="9"/>
        <v>0</v>
      </c>
      <c r="G1359" s="122"/>
    </row>
    <row r="1360" spans="1:7">
      <c r="A1360" s="1374"/>
      <c r="B1360" s="1352" t="s">
        <v>3225</v>
      </c>
      <c r="C1360" s="1376"/>
      <c r="D1360" s="1377"/>
      <c r="E1360" s="189"/>
      <c r="F1360" s="29">
        <f t="shared" si="9"/>
        <v>0</v>
      </c>
      <c r="G1360" s="122"/>
    </row>
    <row r="1361" spans="1:7">
      <c r="A1361" s="1374"/>
      <c r="B1361" s="1352" t="s">
        <v>3226</v>
      </c>
      <c r="C1361" s="1344" t="s">
        <v>96</v>
      </c>
      <c r="D1361" s="1345">
        <v>1</v>
      </c>
      <c r="E1361" s="1359"/>
      <c r="F1361" s="29">
        <f t="shared" si="9"/>
        <v>0</v>
      </c>
      <c r="G1361" s="122"/>
    </row>
    <row r="1362" spans="1:7">
      <c r="A1362" s="1374"/>
      <c r="B1362" s="1352"/>
      <c r="C1362" s="1376"/>
      <c r="D1362" s="1377"/>
      <c r="E1362" s="189"/>
      <c r="F1362" s="29">
        <f t="shared" si="9"/>
        <v>0</v>
      </c>
      <c r="G1362" s="122"/>
    </row>
    <row r="1363" spans="1:7" ht="41.25" customHeight="1" thickBot="1">
      <c r="A1363" s="398">
        <f>IF((B1363&lt;&gt;""),A1359+1,"")</f>
        <v>10019</v>
      </c>
      <c r="B1363" s="1362" t="s">
        <v>3227</v>
      </c>
      <c r="C1363" s="1363" t="s">
        <v>96</v>
      </c>
      <c r="D1363" s="1364">
        <v>1</v>
      </c>
      <c r="E1363" s="1365"/>
      <c r="F1363" s="29">
        <f t="shared" si="9"/>
        <v>0</v>
      </c>
      <c r="G1363" s="122"/>
    </row>
    <row r="1364" spans="1:7" ht="13.5" thickTop="1">
      <c r="A1364" s="1374"/>
      <c r="B1364" s="1352"/>
      <c r="C1364" s="1376"/>
      <c r="D1364" s="1377"/>
      <c r="E1364" s="189"/>
      <c r="F1364" s="29"/>
      <c r="G1364" s="122"/>
    </row>
    <row r="1365" spans="1:7" ht="25.5">
      <c r="A1365" s="1374"/>
      <c r="B1365" s="1367" t="s">
        <v>3543</v>
      </c>
      <c r="C1365" s="1376"/>
      <c r="D1365" s="1377"/>
      <c r="E1365" s="189"/>
      <c r="F1365" s="1168">
        <f>SUM(F1270:F1363)</f>
        <v>0</v>
      </c>
      <c r="G1365" s="122"/>
    </row>
    <row r="1366" spans="1:7">
      <c r="A1366" s="240"/>
      <c r="B1366" s="1413"/>
      <c r="C1366" s="33"/>
      <c r="D1366" s="433"/>
      <c r="E1366" s="120"/>
      <c r="F1366" s="205">
        <v>0</v>
      </c>
      <c r="G1366" s="122"/>
    </row>
    <row r="1367" spans="1:7">
      <c r="A1367" s="240"/>
      <c r="B1367" s="1413"/>
      <c r="C1367" s="33"/>
      <c r="D1367" s="433"/>
      <c r="E1367" s="120"/>
      <c r="F1367" s="205"/>
      <c r="G1367" s="122"/>
    </row>
    <row r="1368" spans="1:7">
      <c r="A1368" s="385" t="s">
        <v>1156</v>
      </c>
      <c r="B1368" s="1367" t="s">
        <v>3544</v>
      </c>
      <c r="C1368" s="33"/>
      <c r="D1368" s="433"/>
      <c r="E1368" s="120"/>
      <c r="F1368" s="205"/>
      <c r="G1368" s="122"/>
    </row>
    <row r="1369" spans="1:7">
      <c r="B1369" s="1315"/>
      <c r="C1369" s="33"/>
      <c r="D1369" s="433"/>
      <c r="E1369" s="120"/>
      <c r="F1369" s="205"/>
      <c r="G1369" s="122"/>
    </row>
    <row r="1370" spans="1:7" ht="153">
      <c r="A1370" s="393">
        <v>11001</v>
      </c>
      <c r="B1370" s="233" t="s">
        <v>3545</v>
      </c>
      <c r="C1370" s="33"/>
      <c r="D1370" s="433"/>
      <c r="E1370" s="120"/>
      <c r="F1370" s="205"/>
      <c r="G1370" s="122"/>
    </row>
    <row r="1371" spans="1:7">
      <c r="A1371" s="398"/>
      <c r="B1371" s="436" t="s">
        <v>3546</v>
      </c>
      <c r="C1371" s="33"/>
      <c r="D1371" s="433"/>
      <c r="E1371" s="120"/>
      <c r="F1371" s="205"/>
      <c r="G1371" s="122"/>
    </row>
    <row r="1372" spans="1:7">
      <c r="A1372" s="240"/>
      <c r="B1372" s="437" t="s">
        <v>3547</v>
      </c>
      <c r="C1372" s="1344" t="s">
        <v>6</v>
      </c>
      <c r="D1372" s="1345">
        <v>860</v>
      </c>
      <c r="E1372" s="1359"/>
      <c r="F1372" s="29">
        <f>D1372*E1372</f>
        <v>0</v>
      </c>
      <c r="G1372" s="122"/>
    </row>
    <row r="1373" spans="1:7" s="181" customFormat="1" ht="30" customHeight="1">
      <c r="A1373" s="394"/>
      <c r="B1373" s="395" t="s">
        <v>2939</v>
      </c>
      <c r="C1373" s="1344"/>
      <c r="D1373" s="397"/>
      <c r="E1373" s="103"/>
      <c r="F1373" s="29"/>
    </row>
    <row r="1374" spans="1:7">
      <c r="A1374" s="240"/>
      <c r="B1374" s="1414"/>
      <c r="C1374" s="33"/>
      <c r="D1374" s="433"/>
      <c r="E1374" s="120"/>
      <c r="F1374" s="29"/>
      <c r="G1374" s="122"/>
    </row>
    <row r="1375" spans="1:7" ht="114.75">
      <c r="A1375" s="398">
        <f>IF((B1375&lt;&gt;""),A1370+1,"")</f>
        <v>11002</v>
      </c>
      <c r="B1375" s="236" t="s">
        <v>3548</v>
      </c>
      <c r="C1375" s="33"/>
      <c r="D1375" s="433"/>
      <c r="E1375" s="120"/>
      <c r="F1375" s="29"/>
      <c r="G1375" s="122"/>
    </row>
    <row r="1376" spans="1:7">
      <c r="A1376" s="240"/>
      <c r="B1376" s="436" t="s">
        <v>3549</v>
      </c>
      <c r="C1376" s="33"/>
      <c r="D1376" s="433"/>
      <c r="E1376" s="120"/>
      <c r="F1376" s="29"/>
      <c r="G1376" s="122"/>
    </row>
    <row r="1377" spans="1:7" ht="25.5">
      <c r="A1377" s="240"/>
      <c r="B1377" s="240" t="s">
        <v>3550</v>
      </c>
      <c r="C1377" s="1344" t="s">
        <v>2219</v>
      </c>
      <c r="D1377" s="1345">
        <v>85</v>
      </c>
      <c r="E1377" s="1359"/>
      <c r="F1377" s="29">
        <f>D1377*E1377</f>
        <v>0</v>
      </c>
      <c r="G1377" s="122"/>
    </row>
    <row r="1378" spans="1:7" s="181" customFormat="1" ht="30" customHeight="1">
      <c r="A1378" s="394"/>
      <c r="B1378" s="395" t="s">
        <v>2939</v>
      </c>
      <c r="C1378" s="1344"/>
      <c r="D1378" s="397"/>
      <c r="E1378" s="103"/>
      <c r="F1378" s="29"/>
    </row>
    <row r="1379" spans="1:7">
      <c r="A1379" s="240"/>
      <c r="B1379" s="1413"/>
      <c r="C1379" s="33"/>
      <c r="D1379" s="433"/>
      <c r="E1379" s="120"/>
      <c r="F1379" s="29"/>
      <c r="G1379" s="122"/>
    </row>
    <row r="1380" spans="1:7" ht="63.75">
      <c r="A1380" s="398">
        <f>IF((B1380&lt;&gt;""),A1375+1,"")</f>
        <v>11003</v>
      </c>
      <c r="B1380" s="236" t="s">
        <v>3551</v>
      </c>
      <c r="C1380" s="33"/>
      <c r="D1380" s="433"/>
      <c r="E1380" s="120"/>
      <c r="F1380" s="29"/>
      <c r="G1380" s="122"/>
    </row>
    <row r="1381" spans="1:7">
      <c r="A1381" s="240"/>
      <c r="B1381" s="436" t="s">
        <v>3546</v>
      </c>
      <c r="C1381" s="33"/>
      <c r="D1381" s="433"/>
      <c r="E1381" s="120"/>
      <c r="F1381" s="29"/>
      <c r="G1381" s="122"/>
    </row>
    <row r="1382" spans="1:7">
      <c r="A1382" s="240"/>
      <c r="B1382" s="236" t="s">
        <v>3552</v>
      </c>
      <c r="C1382" s="1344" t="s">
        <v>6</v>
      </c>
      <c r="D1382" s="1345">
        <v>5</v>
      </c>
      <c r="E1382" s="1359"/>
      <c r="F1382" s="29">
        <f>D1382*E1382</f>
        <v>0</v>
      </c>
      <c r="G1382" s="122"/>
    </row>
    <row r="1383" spans="1:7" s="181" customFormat="1" ht="30" customHeight="1">
      <c r="A1383" s="394"/>
      <c r="B1383" s="395" t="s">
        <v>2939</v>
      </c>
      <c r="C1383" s="1344"/>
      <c r="D1383" s="397"/>
      <c r="E1383" s="103"/>
      <c r="F1383" s="29"/>
    </row>
    <row r="1384" spans="1:7">
      <c r="A1384" s="240"/>
      <c r="B1384" s="1413"/>
      <c r="C1384" s="33"/>
      <c r="D1384" s="433"/>
      <c r="E1384" s="120"/>
      <c r="F1384" s="29"/>
      <c r="G1384" s="122"/>
    </row>
    <row r="1385" spans="1:7" ht="67.5" customHeight="1">
      <c r="A1385" s="398">
        <f>IF((B1385&lt;&gt;""),A1380+1,"")</f>
        <v>11004</v>
      </c>
      <c r="B1385" s="236" t="s">
        <v>3553</v>
      </c>
      <c r="C1385" s="33"/>
      <c r="D1385" s="433"/>
      <c r="E1385" s="120"/>
      <c r="F1385" s="29"/>
      <c r="G1385" s="122"/>
    </row>
    <row r="1386" spans="1:7">
      <c r="A1386" s="240"/>
      <c r="B1386" s="436" t="s">
        <v>3546</v>
      </c>
      <c r="C1386" s="33"/>
      <c r="D1386" s="433"/>
      <c r="E1386" s="120"/>
      <c r="F1386" s="29"/>
      <c r="G1386" s="122"/>
    </row>
    <row r="1387" spans="1:7">
      <c r="A1387" s="240"/>
      <c r="B1387" s="236" t="s">
        <v>3554</v>
      </c>
      <c r="C1387" s="1344" t="s">
        <v>6</v>
      </c>
      <c r="D1387" s="1345">
        <v>105</v>
      </c>
      <c r="E1387" s="1359"/>
      <c r="F1387" s="29">
        <f>D1387*E1387</f>
        <v>0</v>
      </c>
      <c r="G1387" s="122"/>
    </row>
    <row r="1388" spans="1:7" s="181" customFormat="1" ht="30" customHeight="1">
      <c r="A1388" s="394"/>
      <c r="B1388" s="395" t="s">
        <v>2939</v>
      </c>
      <c r="C1388" s="1344"/>
      <c r="D1388" s="397"/>
      <c r="E1388" s="103"/>
      <c r="F1388" s="29"/>
    </row>
    <row r="1389" spans="1:7" ht="7.5" customHeight="1">
      <c r="A1389" s="240"/>
      <c r="B1389" s="1413"/>
      <c r="C1389" s="33"/>
      <c r="D1389" s="433"/>
      <c r="E1389" s="120"/>
      <c r="F1389" s="29"/>
      <c r="G1389" s="122"/>
    </row>
    <row r="1390" spans="1:7" ht="102">
      <c r="A1390" s="398">
        <f>IF((B1390&lt;&gt;""),A1385+1,"")</f>
        <v>11005</v>
      </c>
      <c r="B1390" s="236" t="s">
        <v>3555</v>
      </c>
      <c r="C1390" s="33"/>
      <c r="D1390" s="433"/>
      <c r="E1390" s="120"/>
      <c r="F1390" s="29"/>
      <c r="G1390" s="122"/>
    </row>
    <row r="1391" spans="1:7">
      <c r="A1391" s="240"/>
      <c r="B1391" s="436" t="s">
        <v>3546</v>
      </c>
      <c r="C1391" s="33"/>
      <c r="D1391" s="433"/>
      <c r="E1391" s="120"/>
      <c r="F1391" s="29"/>
      <c r="G1391" s="122"/>
    </row>
    <row r="1392" spans="1:7" ht="25.5">
      <c r="A1392" s="240"/>
      <c r="B1392" s="236" t="s">
        <v>3556</v>
      </c>
      <c r="C1392" s="1344" t="s">
        <v>6</v>
      </c>
      <c r="D1392" s="1345">
        <v>6</v>
      </c>
      <c r="E1392" s="1359"/>
      <c r="F1392" s="29">
        <f>D1392*E1392</f>
        <v>0</v>
      </c>
      <c r="G1392" s="122"/>
    </row>
    <row r="1393" spans="1:7" s="181" customFormat="1" ht="30" customHeight="1">
      <c r="A1393" s="394"/>
      <c r="B1393" s="395" t="s">
        <v>2939</v>
      </c>
      <c r="C1393" s="399"/>
      <c r="D1393" s="246"/>
      <c r="F1393" s="29"/>
    </row>
    <row r="1394" spans="1:7" ht="8.25" customHeight="1">
      <c r="A1394" s="240"/>
      <c r="B1394" s="438"/>
      <c r="C1394" s="33"/>
      <c r="D1394" s="433"/>
      <c r="E1394" s="120"/>
      <c r="F1394" s="29"/>
      <c r="G1394" s="122"/>
    </row>
    <row r="1395" spans="1:7" ht="51">
      <c r="A1395" s="398">
        <f>IF((B1395&lt;&gt;""),A1390+1,"")</f>
        <v>11006</v>
      </c>
      <c r="B1395" s="236" t="s">
        <v>3557</v>
      </c>
      <c r="C1395" s="33"/>
      <c r="D1395" s="433"/>
      <c r="E1395" s="120"/>
      <c r="F1395" s="29"/>
      <c r="G1395" s="122"/>
    </row>
    <row r="1396" spans="1:7">
      <c r="A1396" s="240"/>
      <c r="B1396" s="436" t="s">
        <v>3546</v>
      </c>
      <c r="C1396" s="33"/>
      <c r="D1396" s="433"/>
      <c r="E1396" s="120"/>
      <c r="F1396" s="29"/>
      <c r="G1396" s="122"/>
    </row>
    <row r="1397" spans="1:7" ht="25.5">
      <c r="A1397" s="240"/>
      <c r="B1397" s="236" t="s">
        <v>3558</v>
      </c>
      <c r="C1397" s="1344" t="s">
        <v>3559</v>
      </c>
      <c r="D1397" s="1345">
        <v>16</v>
      </c>
      <c r="E1397" s="1359"/>
      <c r="F1397" s="29">
        <f>D1397*E1397</f>
        <v>0</v>
      </c>
      <c r="G1397" s="122"/>
    </row>
    <row r="1398" spans="1:7" s="181" customFormat="1" ht="30" customHeight="1">
      <c r="A1398" s="394"/>
      <c r="B1398" s="395" t="s">
        <v>2939</v>
      </c>
      <c r="C1398" s="1344"/>
      <c r="D1398" s="397"/>
      <c r="E1398" s="103"/>
      <c r="F1398" s="29"/>
    </row>
    <row r="1399" spans="1:7">
      <c r="A1399" s="240"/>
      <c r="B1399" s="1413"/>
      <c r="C1399" s="33"/>
      <c r="D1399" s="433"/>
      <c r="E1399" s="120"/>
      <c r="F1399" s="29"/>
      <c r="G1399" s="122"/>
    </row>
    <row r="1400" spans="1:7" ht="178.5">
      <c r="A1400" s="398">
        <f>IF((B1400&lt;&gt;""),A1395+1,"")</f>
        <v>11007</v>
      </c>
      <c r="B1400" s="236" t="s">
        <v>3560</v>
      </c>
      <c r="C1400" s="33"/>
      <c r="D1400" s="433"/>
      <c r="E1400" s="120"/>
      <c r="F1400" s="29"/>
      <c r="G1400" s="122"/>
    </row>
    <row r="1401" spans="1:7">
      <c r="A1401" s="240"/>
      <c r="B1401" s="436" t="s">
        <v>3546</v>
      </c>
      <c r="C1401" s="33"/>
      <c r="D1401" s="433"/>
      <c r="E1401" s="120"/>
      <c r="F1401" s="29"/>
      <c r="G1401" s="122"/>
    </row>
    <row r="1402" spans="1:7" ht="25.5">
      <c r="A1402" s="240"/>
      <c r="B1402" s="236" t="s">
        <v>3561</v>
      </c>
      <c r="C1402" s="1344" t="s">
        <v>7</v>
      </c>
      <c r="D1402" s="1345">
        <v>2</v>
      </c>
      <c r="E1402" s="1359"/>
      <c r="F1402" s="29">
        <f>D1402*E1402</f>
        <v>0</v>
      </c>
      <c r="G1402" s="122"/>
    </row>
    <row r="1403" spans="1:7" ht="25.5">
      <c r="A1403" s="240"/>
      <c r="B1403" s="236" t="s">
        <v>3562</v>
      </c>
      <c r="C1403" s="1344" t="s">
        <v>7</v>
      </c>
      <c r="D1403" s="1345">
        <v>2</v>
      </c>
      <c r="E1403" s="1359"/>
      <c r="F1403" s="29">
        <f>D1403*E1403</f>
        <v>0</v>
      </c>
      <c r="G1403" s="122"/>
    </row>
    <row r="1404" spans="1:7" s="181" customFormat="1" ht="30" customHeight="1">
      <c r="A1404" s="394"/>
      <c r="B1404" s="395" t="s">
        <v>2939</v>
      </c>
      <c r="C1404" s="1344"/>
      <c r="D1404" s="397"/>
      <c r="E1404" s="103"/>
      <c r="F1404" s="29"/>
    </row>
    <row r="1405" spans="1:7" ht="6" customHeight="1">
      <c r="A1405" s="240"/>
      <c r="B1405" s="1413"/>
      <c r="C1405" s="33"/>
      <c r="D1405" s="433"/>
      <c r="E1405" s="120"/>
      <c r="F1405" s="29"/>
      <c r="G1405" s="122"/>
    </row>
    <row r="1406" spans="1:7" ht="102">
      <c r="A1406" s="398">
        <f>IF((B1406&lt;&gt;""),A1400+1,"")</f>
        <v>11008</v>
      </c>
      <c r="B1406" s="236" t="s">
        <v>3563</v>
      </c>
      <c r="C1406" s="33"/>
      <c r="D1406" s="433"/>
      <c r="E1406" s="120"/>
      <c r="F1406" s="29"/>
      <c r="G1406" s="122"/>
    </row>
    <row r="1407" spans="1:7">
      <c r="A1407" s="240"/>
      <c r="B1407" s="436" t="s">
        <v>3546</v>
      </c>
      <c r="C1407" s="33"/>
      <c r="D1407" s="433"/>
      <c r="E1407" s="120"/>
      <c r="F1407" s="29"/>
      <c r="G1407" s="122"/>
    </row>
    <row r="1408" spans="1:7">
      <c r="A1408" s="240"/>
      <c r="B1408" s="236" t="s">
        <v>3564</v>
      </c>
      <c r="C1408" s="1344" t="s">
        <v>7</v>
      </c>
      <c r="D1408" s="1345">
        <v>2</v>
      </c>
      <c r="E1408" s="1359"/>
      <c r="F1408" s="29">
        <f>D1408*E1408</f>
        <v>0</v>
      </c>
      <c r="G1408" s="122"/>
    </row>
    <row r="1409" spans="1:7">
      <c r="A1409" s="240"/>
      <c r="B1409" s="236" t="s">
        <v>3565</v>
      </c>
      <c r="C1409" s="1344" t="s">
        <v>7</v>
      </c>
      <c r="D1409" s="1345">
        <v>2</v>
      </c>
      <c r="E1409" s="1359"/>
      <c r="F1409" s="29">
        <f>D1409*E1409</f>
        <v>0</v>
      </c>
      <c r="G1409" s="122"/>
    </row>
    <row r="1410" spans="1:7" s="181" customFormat="1" ht="30" customHeight="1">
      <c r="A1410" s="394"/>
      <c r="B1410" s="395" t="s">
        <v>2939</v>
      </c>
      <c r="C1410" s="1344"/>
      <c r="D1410" s="397"/>
      <c r="E1410" s="103"/>
      <c r="F1410" s="29"/>
    </row>
    <row r="1411" spans="1:7">
      <c r="A1411" s="240"/>
      <c r="B1411" s="1413"/>
      <c r="C1411" s="33"/>
      <c r="D1411" s="433"/>
      <c r="E1411" s="120"/>
      <c r="F1411" s="29"/>
      <c r="G1411" s="122"/>
    </row>
    <row r="1412" spans="1:7" ht="63.75">
      <c r="A1412" s="398">
        <f>IF((B1412&lt;&gt;""),A1406+1,"")</f>
        <v>11009</v>
      </c>
      <c r="B1412" s="236" t="s">
        <v>3566</v>
      </c>
      <c r="C1412" s="33"/>
      <c r="D1412" s="433"/>
      <c r="E1412" s="120"/>
      <c r="F1412" s="29"/>
      <c r="G1412" s="122"/>
    </row>
    <row r="1413" spans="1:7">
      <c r="A1413" s="240"/>
      <c r="B1413" s="436" t="s">
        <v>3546</v>
      </c>
      <c r="C1413" s="33"/>
      <c r="D1413" s="433"/>
      <c r="E1413" s="120"/>
      <c r="F1413" s="29"/>
      <c r="G1413" s="122"/>
    </row>
    <row r="1414" spans="1:7">
      <c r="A1414" s="240"/>
      <c r="B1414" s="236" t="s">
        <v>3567</v>
      </c>
      <c r="C1414" s="1344" t="s">
        <v>96</v>
      </c>
      <c r="D1414" s="1345">
        <v>2</v>
      </c>
      <c r="E1414" s="1359"/>
      <c r="F1414" s="29">
        <f>D1414*E1414</f>
        <v>0</v>
      </c>
      <c r="G1414" s="122"/>
    </row>
    <row r="1415" spans="1:7" s="181" customFormat="1" ht="30" customHeight="1">
      <c r="A1415" s="394"/>
      <c r="B1415" s="395" t="s">
        <v>2939</v>
      </c>
      <c r="C1415" s="1344"/>
      <c r="D1415" s="397"/>
      <c r="E1415" s="103"/>
      <c r="F1415" s="29"/>
    </row>
    <row r="1416" spans="1:7">
      <c r="A1416" s="240"/>
      <c r="B1416" s="1413"/>
      <c r="C1416" s="33"/>
      <c r="D1416" s="433"/>
      <c r="E1416" s="120"/>
      <c r="F1416" s="29"/>
      <c r="G1416" s="122"/>
    </row>
    <row r="1417" spans="1:7" ht="178.5">
      <c r="A1417" s="398">
        <f>IF((B1417&lt;&gt;""),A1412+1,"")</f>
        <v>11010</v>
      </c>
      <c r="B1417" s="236" t="s">
        <v>3568</v>
      </c>
      <c r="C1417" s="33"/>
      <c r="D1417" s="433"/>
      <c r="E1417" s="120"/>
      <c r="F1417" s="29"/>
      <c r="G1417" s="122"/>
    </row>
    <row r="1418" spans="1:7">
      <c r="A1418" s="240"/>
      <c r="B1418" s="436" t="s">
        <v>18</v>
      </c>
      <c r="C1418" s="33"/>
      <c r="D1418" s="433"/>
      <c r="E1418" s="120"/>
      <c r="F1418" s="29"/>
      <c r="G1418" s="122"/>
    </row>
    <row r="1419" spans="1:7">
      <c r="A1419" s="240"/>
      <c r="B1419" s="236" t="s">
        <v>3569</v>
      </c>
      <c r="C1419" s="1344" t="s">
        <v>96</v>
      </c>
      <c r="D1419" s="1345">
        <v>2</v>
      </c>
      <c r="E1419" s="1359"/>
      <c r="F1419" s="29">
        <f>D1419*E1419</f>
        <v>0</v>
      </c>
      <c r="G1419" s="122"/>
    </row>
    <row r="1420" spans="1:7">
      <c r="A1420" s="240"/>
      <c r="B1420" s="1413"/>
      <c r="C1420" s="33"/>
      <c r="D1420" s="433"/>
      <c r="E1420" s="120"/>
      <c r="F1420" s="29"/>
      <c r="G1420" s="122"/>
    </row>
    <row r="1421" spans="1:7" ht="63.75">
      <c r="A1421" s="398">
        <f>IF((B1421&lt;&gt;""),A1417+1,"")</f>
        <v>11011</v>
      </c>
      <c r="B1421" s="236" t="s">
        <v>3570</v>
      </c>
      <c r="C1421" s="33"/>
      <c r="D1421" s="433"/>
      <c r="E1421" s="120"/>
      <c r="F1421" s="29"/>
      <c r="G1421" s="122"/>
    </row>
    <row r="1422" spans="1:7">
      <c r="A1422" s="240"/>
      <c r="B1422" s="436" t="s">
        <v>3571</v>
      </c>
      <c r="C1422" s="33"/>
      <c r="D1422" s="433"/>
      <c r="E1422" s="120"/>
      <c r="F1422" s="29"/>
      <c r="G1422" s="122"/>
    </row>
    <row r="1423" spans="1:7" ht="25.5">
      <c r="A1423" s="240"/>
      <c r="B1423" s="236" t="s">
        <v>3572</v>
      </c>
      <c r="C1423" s="1344" t="s">
        <v>96</v>
      </c>
      <c r="D1423" s="1345">
        <v>2</v>
      </c>
      <c r="E1423" s="1359"/>
      <c r="F1423" s="29">
        <f>D1423*E1423</f>
        <v>0</v>
      </c>
      <c r="G1423" s="122"/>
    </row>
    <row r="1424" spans="1:7">
      <c r="A1424" s="240"/>
      <c r="B1424" s="439"/>
      <c r="C1424" s="33"/>
      <c r="D1424" s="433"/>
      <c r="E1424" s="120"/>
      <c r="F1424" s="29"/>
      <c r="G1424" s="122"/>
    </row>
    <row r="1425" spans="1:7">
      <c r="A1425" s="398">
        <f>IF((B1425&lt;&gt;""),A1421+1,"")</f>
        <v>11012</v>
      </c>
      <c r="B1425" s="236" t="s">
        <v>3573</v>
      </c>
      <c r="C1425" s="33"/>
      <c r="D1425" s="433"/>
      <c r="E1425" s="120"/>
      <c r="F1425" s="29"/>
      <c r="G1425" s="122"/>
    </row>
    <row r="1426" spans="1:7">
      <c r="A1426" s="240"/>
      <c r="B1426" s="436" t="s">
        <v>3571</v>
      </c>
      <c r="C1426" s="33"/>
      <c r="D1426" s="433"/>
      <c r="E1426" s="120"/>
      <c r="F1426" s="29"/>
      <c r="G1426" s="122"/>
    </row>
    <row r="1427" spans="1:7" ht="25.5">
      <c r="A1427" s="240"/>
      <c r="B1427" s="236" t="s">
        <v>3574</v>
      </c>
      <c r="C1427" s="1344" t="s">
        <v>7</v>
      </c>
      <c r="D1427" s="1345">
        <v>20</v>
      </c>
      <c r="E1427" s="1359"/>
      <c r="F1427" s="29">
        <f>D1427*E1427</f>
        <v>0</v>
      </c>
      <c r="G1427" s="122"/>
    </row>
    <row r="1428" spans="1:7">
      <c r="A1428" s="240"/>
      <c r="B1428" s="440"/>
      <c r="C1428" s="33"/>
      <c r="D1428" s="433"/>
      <c r="E1428" s="120"/>
      <c r="F1428" s="29"/>
      <c r="G1428" s="122"/>
    </row>
    <row r="1429" spans="1:7" ht="38.25">
      <c r="A1429" s="398">
        <f>IF((B1429&lt;&gt;""),A1425+1,"")</f>
        <v>11013</v>
      </c>
      <c r="B1429" s="236" t="s">
        <v>3575</v>
      </c>
      <c r="C1429" s="33"/>
      <c r="D1429" s="433"/>
      <c r="E1429" s="120"/>
      <c r="F1429" s="29"/>
      <c r="G1429" s="122"/>
    </row>
    <row r="1430" spans="1:7">
      <c r="A1430" s="240"/>
      <c r="B1430" s="436" t="s">
        <v>3571</v>
      </c>
      <c r="C1430" s="33"/>
      <c r="D1430" s="433"/>
      <c r="E1430" s="120"/>
      <c r="F1430" s="29"/>
      <c r="G1430" s="122"/>
    </row>
    <row r="1431" spans="1:7">
      <c r="A1431" s="240"/>
      <c r="B1431" s="236" t="s">
        <v>3576</v>
      </c>
      <c r="C1431" s="1344" t="s">
        <v>7</v>
      </c>
      <c r="D1431" s="1345">
        <v>20</v>
      </c>
      <c r="E1431" s="1359"/>
      <c r="F1431" s="29">
        <f>D1431*E1431</f>
        <v>0</v>
      </c>
      <c r="G1431" s="122"/>
    </row>
    <row r="1432" spans="1:7">
      <c r="A1432" s="240"/>
      <c r="B1432" s="1413"/>
      <c r="C1432" s="33"/>
      <c r="D1432" s="433"/>
      <c r="E1432" s="120"/>
      <c r="F1432" s="29"/>
      <c r="G1432" s="122"/>
    </row>
    <row r="1433" spans="1:7" ht="51">
      <c r="A1433" s="398">
        <f>IF((B1433&lt;&gt;""),A1429+1,"")</f>
        <v>11014</v>
      </c>
      <c r="B1433" s="408" t="s">
        <v>3339</v>
      </c>
      <c r="C1433" s="386"/>
      <c r="D1433" s="387"/>
      <c r="E1433" s="103"/>
      <c r="F1433" s="29"/>
      <c r="G1433" s="122"/>
    </row>
    <row r="1434" spans="1:7">
      <c r="A1434" s="240"/>
      <c r="B1434" s="1333" t="s">
        <v>3331</v>
      </c>
      <c r="C1434" s="418" t="s">
        <v>6</v>
      </c>
      <c r="D1434" s="419">
        <v>78</v>
      </c>
      <c r="E1434" s="183"/>
      <c r="F1434" s="29">
        <f>D1434*E1434</f>
        <v>0</v>
      </c>
      <c r="G1434" s="122"/>
    </row>
    <row r="1435" spans="1:7">
      <c r="A1435" s="240"/>
      <c r="B1435" s="1333" t="s">
        <v>3577</v>
      </c>
      <c r="C1435" s="418" t="s">
        <v>6</v>
      </c>
      <c r="D1435" s="419">
        <v>50</v>
      </c>
      <c r="E1435" s="183"/>
      <c r="F1435" s="29">
        <f>D1435*E1435</f>
        <v>0</v>
      </c>
      <c r="G1435" s="122"/>
    </row>
    <row r="1436" spans="1:7">
      <c r="A1436" s="240"/>
      <c r="B1436" s="1395"/>
      <c r="C1436" s="418"/>
      <c r="D1436" s="419"/>
      <c r="E1436" s="183"/>
      <c r="F1436" s="29"/>
      <c r="G1436" s="122"/>
    </row>
    <row r="1437" spans="1:7" ht="38.25">
      <c r="A1437" s="398">
        <f>IF((B1437&lt;&gt;""),A1433+1,"")</f>
        <v>11015</v>
      </c>
      <c r="B1437" s="408" t="s">
        <v>3578</v>
      </c>
      <c r="C1437" s="386"/>
      <c r="D1437" s="387"/>
      <c r="E1437" s="103"/>
      <c r="F1437" s="29"/>
      <c r="G1437" s="122"/>
    </row>
    <row r="1438" spans="1:7">
      <c r="A1438" s="240"/>
      <c r="B1438" s="1395" t="s">
        <v>3335</v>
      </c>
      <c r="C1438" s="418" t="s">
        <v>6</v>
      </c>
      <c r="D1438" s="419">
        <v>20</v>
      </c>
      <c r="E1438" s="183"/>
      <c r="F1438" s="29">
        <f t="shared" ref="F1438:F1452" si="10">D1438*E1438</f>
        <v>0</v>
      </c>
      <c r="G1438" s="122"/>
    </row>
    <row r="1439" spans="1:7">
      <c r="A1439" s="240"/>
      <c r="B1439" s="1389"/>
      <c r="C1439" s="386"/>
      <c r="D1439" s="387"/>
      <c r="E1439" s="103"/>
      <c r="F1439" s="29"/>
      <c r="G1439" s="122"/>
    </row>
    <row r="1440" spans="1:7" ht="38.25">
      <c r="A1440" s="398">
        <f>IF((B1440&lt;&gt;""),A1437+1,"")</f>
        <v>11016</v>
      </c>
      <c r="B1440" s="408" t="s">
        <v>3220</v>
      </c>
      <c r="C1440" s="418" t="s">
        <v>96</v>
      </c>
      <c r="D1440" s="419">
        <v>1</v>
      </c>
      <c r="E1440" s="183"/>
      <c r="F1440" s="29">
        <f t="shared" si="10"/>
        <v>0</v>
      </c>
      <c r="G1440" s="122"/>
    </row>
    <row r="1441" spans="1:7">
      <c r="A1441" s="240"/>
      <c r="B1441" s="1389"/>
      <c r="C1441" s="386"/>
      <c r="D1441" s="387"/>
      <c r="E1441" s="103"/>
      <c r="F1441" s="29"/>
      <c r="G1441" s="122"/>
    </row>
    <row r="1442" spans="1:7" ht="25.5">
      <c r="A1442" s="398">
        <f>IF((B1442&lt;&gt;""),A1440+1,"")</f>
        <v>11017</v>
      </c>
      <c r="B1442" s="1361" t="s">
        <v>3109</v>
      </c>
      <c r="C1442" s="1334" t="s">
        <v>96</v>
      </c>
      <c r="D1442" s="1332">
        <v>1</v>
      </c>
      <c r="E1442" s="183"/>
      <c r="F1442" s="29">
        <f t="shared" si="10"/>
        <v>0</v>
      </c>
      <c r="G1442" s="122"/>
    </row>
    <row r="1443" spans="1:7">
      <c r="A1443" s="240"/>
      <c r="B1443" s="1361"/>
      <c r="C1443" s="1334"/>
      <c r="D1443" s="1332"/>
      <c r="E1443" s="183"/>
      <c r="F1443" s="29"/>
      <c r="G1443" s="122"/>
    </row>
    <row r="1444" spans="1:7" ht="63.75">
      <c r="A1444" s="398">
        <f>IF((B1444&lt;&gt;""),A1442+1,"")</f>
        <v>11018</v>
      </c>
      <c r="B1444" s="1352" t="s">
        <v>3110</v>
      </c>
      <c r="C1444" s="1344" t="s">
        <v>96</v>
      </c>
      <c r="D1444" s="1345">
        <v>1</v>
      </c>
      <c r="E1444" s="1359"/>
      <c r="F1444" s="29">
        <f t="shared" si="10"/>
        <v>0</v>
      </c>
      <c r="G1444" s="122"/>
    </row>
    <row r="1445" spans="1:7">
      <c r="A1445" s="240"/>
      <c r="B1445" s="1352"/>
      <c r="C1445" s="1344"/>
      <c r="D1445" s="1345"/>
      <c r="E1445" s="1359"/>
      <c r="F1445" s="29"/>
      <c r="G1445" s="122"/>
    </row>
    <row r="1446" spans="1:7" ht="25.5">
      <c r="A1446" s="398">
        <f>IF((B1446&lt;&gt;""),A1444+1,"")</f>
        <v>11019</v>
      </c>
      <c r="B1446" s="1352" t="s">
        <v>3156</v>
      </c>
      <c r="C1446" s="1344" t="s">
        <v>96</v>
      </c>
      <c r="D1446" s="1345">
        <v>1</v>
      </c>
      <c r="E1446" s="1359"/>
      <c r="F1446" s="29">
        <f t="shared" si="10"/>
        <v>0</v>
      </c>
      <c r="G1446" s="122"/>
    </row>
    <row r="1447" spans="1:7">
      <c r="A1447" s="240"/>
      <c r="B1447" s="1352"/>
      <c r="C1447" s="1344"/>
      <c r="D1447" s="1360"/>
      <c r="E1447" s="1359"/>
      <c r="F1447" s="29"/>
      <c r="G1447" s="122"/>
    </row>
    <row r="1448" spans="1:7">
      <c r="A1448" s="398">
        <f>IF((B1448&lt;&gt;""),A1446+1,"")</f>
        <v>11020</v>
      </c>
      <c r="B1448" s="1352" t="s">
        <v>3157</v>
      </c>
      <c r="C1448" s="1344" t="s">
        <v>96</v>
      </c>
      <c r="D1448" s="1345">
        <v>1</v>
      </c>
      <c r="E1448" s="1359"/>
      <c r="F1448" s="29">
        <f t="shared" si="10"/>
        <v>0</v>
      </c>
      <c r="G1448" s="122"/>
    </row>
    <row r="1449" spans="1:7">
      <c r="A1449" s="240"/>
      <c r="B1449" s="1352"/>
      <c r="C1449" s="1344"/>
      <c r="D1449" s="1360"/>
      <c r="E1449" s="1359"/>
      <c r="F1449" s="29"/>
      <c r="G1449" s="122"/>
    </row>
    <row r="1450" spans="1:7" ht="51">
      <c r="A1450" s="398">
        <f>IF((B1450&lt;&gt;""),A1448+1,"")</f>
        <v>11021</v>
      </c>
      <c r="B1450" s="1352" t="s">
        <v>3112</v>
      </c>
      <c r="C1450" s="1344" t="s">
        <v>8</v>
      </c>
      <c r="D1450" s="1345">
        <v>1</v>
      </c>
      <c r="E1450" s="1359"/>
      <c r="F1450" s="29">
        <f t="shared" si="10"/>
        <v>0</v>
      </c>
      <c r="G1450" s="122"/>
    </row>
    <row r="1451" spans="1:7">
      <c r="A1451" s="240"/>
      <c r="B1451" s="1352"/>
      <c r="C1451" s="1344"/>
      <c r="D1451" s="1345"/>
      <c r="E1451" s="1359"/>
      <c r="F1451" s="29"/>
      <c r="G1451" s="122"/>
    </row>
    <row r="1452" spans="1:7" ht="13.5" thickBot="1">
      <c r="A1452" s="398">
        <f>IF((B1452&lt;&gt;""),A1450+1,"")</f>
        <v>11022</v>
      </c>
      <c r="B1452" s="1362" t="s">
        <v>3159</v>
      </c>
      <c r="C1452" s="1363" t="s">
        <v>96</v>
      </c>
      <c r="D1452" s="1364">
        <v>1</v>
      </c>
      <c r="E1452" s="1365"/>
      <c r="F1452" s="29">
        <f t="shared" si="10"/>
        <v>0</v>
      </c>
      <c r="G1452" s="122"/>
    </row>
    <row r="1453" spans="1:7" ht="13.5" thickTop="1">
      <c r="A1453" s="240"/>
      <c r="B1453" s="1352"/>
      <c r="C1453" s="1344"/>
      <c r="D1453" s="1345"/>
      <c r="E1453" s="1359"/>
      <c r="F1453" s="29"/>
      <c r="G1453" s="122"/>
    </row>
    <row r="1454" spans="1:7">
      <c r="A1454" s="240"/>
      <c r="B1454" s="1367" t="s">
        <v>3579</v>
      </c>
      <c r="C1454" s="33"/>
      <c r="D1454" s="433"/>
      <c r="E1454" s="120"/>
      <c r="F1454" s="29">
        <f>SUM(F1372:F1452)</f>
        <v>0</v>
      </c>
      <c r="G1454" s="122"/>
    </row>
    <row r="1455" spans="1:7">
      <c r="A1455" s="240"/>
      <c r="B1455" s="1413"/>
      <c r="C1455" s="33"/>
      <c r="D1455" s="433"/>
      <c r="E1455" s="120"/>
      <c r="F1455" s="29"/>
      <c r="G1455" s="122"/>
    </row>
    <row r="1456" spans="1:7">
      <c r="A1456" s="240"/>
      <c r="B1456" s="1413"/>
      <c r="C1456" s="33"/>
      <c r="D1456" s="433"/>
      <c r="E1456" s="120"/>
      <c r="F1456" s="29"/>
      <c r="G1456" s="122"/>
    </row>
    <row r="1457" spans="1:7">
      <c r="A1457" s="441"/>
      <c r="B1457" s="1415"/>
      <c r="C1457" s="1416"/>
      <c r="D1457" s="1417"/>
      <c r="E1457" s="192"/>
      <c r="F1457" s="29"/>
      <c r="G1457" s="122"/>
    </row>
    <row r="1458" spans="1:7">
      <c r="A1458" s="385" t="s">
        <v>1158</v>
      </c>
      <c r="B1458" s="292" t="s">
        <v>3580</v>
      </c>
      <c r="C1458" s="1416"/>
      <c r="D1458" s="1417"/>
      <c r="E1458" s="192"/>
      <c r="F1458" s="29"/>
      <c r="G1458" s="122"/>
    </row>
    <row r="1459" spans="1:7">
      <c r="A1459" s="240"/>
      <c r="B1459" s="38"/>
      <c r="C1459" s="1416"/>
      <c r="D1459" s="1417"/>
      <c r="E1459" s="192"/>
      <c r="F1459" s="29"/>
      <c r="G1459" s="122"/>
    </row>
    <row r="1460" spans="1:7" ht="25.5">
      <c r="A1460" s="393">
        <v>12001</v>
      </c>
      <c r="B1460" s="1418" t="s">
        <v>3581</v>
      </c>
      <c r="C1460" s="386"/>
      <c r="D1460" s="387"/>
      <c r="E1460" s="103"/>
      <c r="F1460" s="29"/>
      <c r="G1460" s="122"/>
    </row>
    <row r="1461" spans="1:7" s="181" customFormat="1" ht="25.5">
      <c r="A1461" s="394"/>
      <c r="B1461" s="1316" t="s">
        <v>3582</v>
      </c>
      <c r="C1461" s="396"/>
      <c r="D1461" s="397"/>
      <c r="E1461" s="103"/>
      <c r="F1461" s="29"/>
    </row>
    <row r="1462" spans="1:7">
      <c r="A1462" s="441"/>
      <c r="B1462" s="1316"/>
      <c r="C1462" s="1416"/>
      <c r="D1462" s="1417"/>
      <c r="E1462" s="192"/>
      <c r="F1462" s="29"/>
      <c r="G1462" s="122"/>
    </row>
    <row r="1463" spans="1:7">
      <c r="A1463" s="441"/>
      <c r="B1463" s="1316" t="s">
        <v>3583</v>
      </c>
      <c r="C1463" s="1419"/>
      <c r="D1463" s="1377"/>
      <c r="E1463" s="189"/>
      <c r="F1463" s="29"/>
      <c r="G1463" s="122"/>
    </row>
    <row r="1464" spans="1:7" s="181" customFormat="1">
      <c r="A1464" s="398"/>
      <c r="B1464" s="1316" t="s">
        <v>3584</v>
      </c>
      <c r="C1464" s="442"/>
      <c r="D1464" s="443"/>
      <c r="E1464" s="103"/>
      <c r="F1464" s="29"/>
    </row>
    <row r="1465" spans="1:7" s="181" customFormat="1">
      <c r="A1465" s="398"/>
      <c r="B1465" s="1316" t="s">
        <v>3585</v>
      </c>
      <c r="C1465" s="442"/>
      <c r="D1465" s="443"/>
      <c r="E1465" s="103"/>
      <c r="F1465" s="29"/>
    </row>
    <row r="1466" spans="1:7" s="181" customFormat="1">
      <c r="A1466" s="398"/>
      <c r="B1466" s="1316" t="s">
        <v>3586</v>
      </c>
      <c r="C1466" s="442"/>
      <c r="D1466" s="443"/>
      <c r="E1466" s="103"/>
      <c r="F1466" s="29"/>
    </row>
    <row r="1467" spans="1:7" s="181" customFormat="1">
      <c r="A1467" s="398"/>
      <c r="B1467" s="1316" t="s">
        <v>3587</v>
      </c>
      <c r="C1467" s="442"/>
      <c r="D1467" s="443"/>
      <c r="E1467" s="103"/>
      <c r="F1467" s="29"/>
    </row>
    <row r="1468" spans="1:7" s="181" customFormat="1">
      <c r="A1468" s="398"/>
      <c r="B1468" s="1316" t="s">
        <v>3588</v>
      </c>
      <c r="C1468" s="442"/>
      <c r="D1468" s="443"/>
      <c r="E1468" s="103"/>
      <c r="F1468" s="29"/>
    </row>
    <row r="1469" spans="1:7" s="181" customFormat="1">
      <c r="A1469" s="398"/>
      <c r="B1469" s="1316" t="s">
        <v>3589</v>
      </c>
      <c r="C1469" s="442"/>
      <c r="D1469" s="443"/>
      <c r="E1469" s="103"/>
      <c r="F1469" s="29"/>
    </row>
    <row r="1470" spans="1:7" s="181" customFormat="1">
      <c r="A1470" s="398"/>
      <c r="B1470" s="1316" t="s">
        <v>3590</v>
      </c>
      <c r="C1470" s="442"/>
      <c r="D1470" s="443"/>
      <c r="E1470" s="103"/>
      <c r="F1470" s="29"/>
    </row>
    <row r="1471" spans="1:7" s="181" customFormat="1">
      <c r="A1471" s="398"/>
      <c r="B1471" s="1316" t="s">
        <v>3591</v>
      </c>
      <c r="C1471" s="442"/>
      <c r="D1471" s="443"/>
      <c r="E1471" s="103"/>
      <c r="F1471" s="29"/>
    </row>
    <row r="1472" spans="1:7" s="181" customFormat="1">
      <c r="A1472" s="398"/>
      <c r="B1472" s="1316"/>
      <c r="C1472" s="442"/>
      <c r="D1472" s="443"/>
      <c r="E1472" s="103"/>
      <c r="F1472" s="29"/>
    </row>
    <row r="1473" spans="1:6" s="181" customFormat="1" ht="63.75">
      <c r="A1473" s="398"/>
      <c r="B1473" s="1316" t="s">
        <v>3592</v>
      </c>
      <c r="C1473" s="442"/>
      <c r="D1473" s="443"/>
      <c r="E1473" s="103"/>
      <c r="F1473" s="29"/>
    </row>
    <row r="1474" spans="1:6" s="181" customFormat="1">
      <c r="A1474" s="398"/>
      <c r="B1474" s="1316"/>
      <c r="C1474" s="442"/>
      <c r="D1474" s="443"/>
      <c r="E1474" s="103"/>
      <c r="F1474" s="29"/>
    </row>
    <row r="1475" spans="1:6" s="181" customFormat="1">
      <c r="A1475" s="398"/>
      <c r="B1475" s="1389" t="s">
        <v>3593</v>
      </c>
      <c r="C1475" s="442"/>
      <c r="D1475" s="443"/>
      <c r="E1475" s="103"/>
      <c r="F1475" s="29"/>
    </row>
    <row r="1476" spans="1:6" s="181" customFormat="1">
      <c r="A1476" s="398"/>
      <c r="B1476" s="1316"/>
      <c r="C1476" s="442"/>
      <c r="D1476" s="443"/>
      <c r="E1476" s="103"/>
      <c r="F1476" s="29"/>
    </row>
    <row r="1477" spans="1:6" s="181" customFormat="1" ht="25.5">
      <c r="A1477" s="398"/>
      <c r="B1477" s="1316" t="s">
        <v>3594</v>
      </c>
      <c r="C1477" s="442"/>
      <c r="D1477" s="443"/>
      <c r="E1477" s="103"/>
      <c r="F1477" s="29"/>
    </row>
    <row r="1478" spans="1:6" s="181" customFormat="1" ht="25.5">
      <c r="A1478" s="398"/>
      <c r="B1478" s="1316" t="s">
        <v>3595</v>
      </c>
      <c r="C1478" s="442"/>
      <c r="D1478" s="443"/>
      <c r="E1478" s="103"/>
      <c r="F1478" s="29"/>
    </row>
    <row r="1479" spans="1:6" s="181" customFormat="1" ht="38.25">
      <c r="A1479" s="398"/>
      <c r="B1479" s="1316" t="s">
        <v>3596</v>
      </c>
      <c r="C1479" s="442"/>
      <c r="D1479" s="443"/>
      <c r="E1479" s="103"/>
      <c r="F1479" s="29"/>
    </row>
    <row r="1480" spans="1:6" s="181" customFormat="1" ht="38.25">
      <c r="A1480" s="398"/>
      <c r="B1480" s="1316" t="s">
        <v>3597</v>
      </c>
      <c r="C1480" s="442"/>
      <c r="D1480" s="443"/>
      <c r="E1480" s="103"/>
      <c r="F1480" s="29"/>
    </row>
    <row r="1481" spans="1:6" s="181" customFormat="1">
      <c r="A1481" s="398"/>
      <c r="B1481" s="1316"/>
      <c r="C1481" s="442"/>
      <c r="D1481" s="443"/>
      <c r="E1481" s="103"/>
      <c r="F1481" s="29"/>
    </row>
    <row r="1482" spans="1:6" s="181" customFormat="1">
      <c r="A1482" s="398"/>
      <c r="B1482" s="1420" t="s">
        <v>3598</v>
      </c>
      <c r="C1482" s="442"/>
      <c r="D1482" s="443"/>
      <c r="E1482" s="103"/>
      <c r="F1482" s="29"/>
    </row>
    <row r="1483" spans="1:6" s="181" customFormat="1">
      <c r="A1483" s="398"/>
      <c r="B1483" s="1316"/>
      <c r="C1483" s="442"/>
      <c r="D1483" s="443"/>
      <c r="E1483" s="103"/>
      <c r="F1483" s="29"/>
    </row>
    <row r="1484" spans="1:6" s="181" customFormat="1">
      <c r="A1484" s="398"/>
      <c r="B1484" s="1316" t="s">
        <v>3599</v>
      </c>
      <c r="C1484" s="442"/>
      <c r="D1484" s="443"/>
      <c r="E1484" s="103"/>
      <c r="F1484" s="29"/>
    </row>
    <row r="1485" spans="1:6" s="181" customFormat="1" ht="114.75">
      <c r="A1485" s="398"/>
      <c r="B1485" s="1316" t="s">
        <v>3600</v>
      </c>
      <c r="C1485" s="442"/>
      <c r="D1485" s="443"/>
      <c r="E1485" s="103"/>
      <c r="F1485" s="29"/>
    </row>
    <row r="1486" spans="1:6" s="181" customFormat="1">
      <c r="A1486" s="398"/>
      <c r="B1486" s="1316"/>
      <c r="C1486" s="442"/>
      <c r="D1486" s="443"/>
      <c r="E1486" s="103"/>
      <c r="F1486" s="29"/>
    </row>
    <row r="1487" spans="1:6" s="181" customFormat="1">
      <c r="A1487" s="398"/>
      <c r="B1487" s="1316" t="s">
        <v>3601</v>
      </c>
      <c r="C1487" s="442"/>
      <c r="D1487" s="443"/>
      <c r="E1487" s="103"/>
      <c r="F1487" s="29"/>
    </row>
    <row r="1488" spans="1:6" s="181" customFormat="1" ht="51">
      <c r="A1488" s="398"/>
      <c r="B1488" s="1316" t="s">
        <v>3602</v>
      </c>
      <c r="C1488" s="442"/>
      <c r="D1488" s="443"/>
      <c r="E1488" s="103"/>
      <c r="F1488" s="29"/>
    </row>
    <row r="1489" spans="1:6" s="181" customFormat="1">
      <c r="A1489" s="398"/>
      <c r="B1489" s="1316"/>
      <c r="C1489" s="442"/>
      <c r="D1489" s="443"/>
      <c r="E1489" s="103"/>
      <c r="F1489" s="29"/>
    </row>
    <row r="1490" spans="1:6" s="181" customFormat="1">
      <c r="A1490" s="398"/>
      <c r="B1490" s="1316" t="s">
        <v>3603</v>
      </c>
      <c r="C1490" s="442"/>
      <c r="D1490" s="443"/>
      <c r="E1490" s="103"/>
      <c r="F1490" s="29"/>
    </row>
    <row r="1491" spans="1:6" s="181" customFormat="1" ht="51">
      <c r="A1491" s="398"/>
      <c r="B1491" s="1316" t="s">
        <v>3604</v>
      </c>
      <c r="C1491" s="442"/>
      <c r="D1491" s="443"/>
      <c r="E1491" s="103"/>
      <c r="F1491" s="29"/>
    </row>
    <row r="1492" spans="1:6" s="181" customFormat="1">
      <c r="A1492" s="398"/>
      <c r="B1492" s="1316"/>
      <c r="C1492" s="442"/>
      <c r="D1492" s="443"/>
      <c r="E1492" s="103"/>
      <c r="F1492" s="29"/>
    </row>
    <row r="1493" spans="1:6" s="181" customFormat="1">
      <c r="A1493" s="398"/>
      <c r="B1493" s="1316" t="s">
        <v>3605</v>
      </c>
      <c r="C1493" s="442"/>
      <c r="D1493" s="443"/>
      <c r="E1493" s="103"/>
      <c r="F1493" s="29"/>
    </row>
    <row r="1494" spans="1:6" s="181" customFormat="1" ht="127.5">
      <c r="A1494" s="398"/>
      <c r="B1494" s="1316" t="s">
        <v>3606</v>
      </c>
      <c r="C1494" s="442"/>
      <c r="D1494" s="443"/>
      <c r="E1494" s="103"/>
      <c r="F1494" s="29"/>
    </row>
    <row r="1495" spans="1:6" s="181" customFormat="1" ht="51">
      <c r="A1495" s="398"/>
      <c r="B1495" s="1316" t="s">
        <v>3607</v>
      </c>
      <c r="C1495" s="442"/>
      <c r="D1495" s="443"/>
      <c r="E1495" s="103"/>
      <c r="F1495" s="29"/>
    </row>
    <row r="1496" spans="1:6" s="181" customFormat="1" ht="38.25">
      <c r="A1496" s="398"/>
      <c r="B1496" s="1316" t="s">
        <v>3608</v>
      </c>
      <c r="C1496" s="442"/>
      <c r="D1496" s="443"/>
      <c r="E1496" s="103"/>
      <c r="F1496" s="29"/>
    </row>
    <row r="1497" spans="1:6" s="181" customFormat="1">
      <c r="A1497" s="398"/>
      <c r="B1497" s="1316" t="s">
        <v>3609</v>
      </c>
      <c r="C1497" s="442"/>
      <c r="D1497" s="443"/>
      <c r="E1497" s="103"/>
      <c r="F1497" s="29"/>
    </row>
    <row r="1498" spans="1:6" s="181" customFormat="1">
      <c r="A1498" s="398"/>
      <c r="B1498" s="1316" t="s">
        <v>3610</v>
      </c>
      <c r="C1498" s="442"/>
      <c r="D1498" s="443"/>
      <c r="E1498" s="103"/>
      <c r="F1498" s="29"/>
    </row>
    <row r="1499" spans="1:6" s="181" customFormat="1">
      <c r="A1499" s="398"/>
      <c r="B1499" s="1316"/>
      <c r="C1499" s="442"/>
      <c r="D1499" s="443"/>
      <c r="E1499" s="103"/>
      <c r="F1499" s="29"/>
    </row>
    <row r="1500" spans="1:6" s="181" customFormat="1">
      <c r="A1500" s="398"/>
      <c r="B1500" s="1316" t="s">
        <v>3611</v>
      </c>
      <c r="C1500" s="442"/>
      <c r="D1500" s="443"/>
      <c r="E1500" s="103"/>
      <c r="F1500" s="29"/>
    </row>
    <row r="1501" spans="1:6" s="181" customFormat="1" ht="76.5">
      <c r="A1501" s="398"/>
      <c r="B1501" s="1316" t="s">
        <v>3612</v>
      </c>
      <c r="C1501" s="442"/>
      <c r="D1501" s="443"/>
      <c r="E1501" s="103"/>
      <c r="F1501" s="29"/>
    </row>
    <row r="1502" spans="1:6" s="181" customFormat="1" ht="51">
      <c r="A1502" s="398"/>
      <c r="B1502" s="1316" t="s">
        <v>3613</v>
      </c>
      <c r="C1502" s="442"/>
      <c r="D1502" s="443"/>
      <c r="E1502" s="103"/>
      <c r="F1502" s="29"/>
    </row>
    <row r="1503" spans="1:6" s="181" customFormat="1" ht="63.75">
      <c r="A1503" s="398"/>
      <c r="B1503" s="1316" t="s">
        <v>3614</v>
      </c>
      <c r="C1503" s="442"/>
      <c r="D1503" s="443"/>
      <c r="E1503" s="103"/>
      <c r="F1503" s="29"/>
    </row>
    <row r="1504" spans="1:6" s="181" customFormat="1" ht="51">
      <c r="A1504" s="398"/>
      <c r="B1504" s="1316" t="s">
        <v>3615</v>
      </c>
      <c r="C1504" s="442"/>
      <c r="D1504" s="443"/>
      <c r="E1504" s="103"/>
      <c r="F1504" s="29"/>
    </row>
    <row r="1505" spans="1:6" s="181" customFormat="1">
      <c r="A1505" s="398"/>
      <c r="B1505" s="1316"/>
      <c r="C1505" s="442"/>
      <c r="D1505" s="443"/>
      <c r="E1505" s="103"/>
      <c r="F1505" s="29"/>
    </row>
    <row r="1506" spans="1:6" s="181" customFormat="1">
      <c r="A1506" s="398"/>
      <c r="B1506" s="1316" t="s">
        <v>3616</v>
      </c>
      <c r="C1506" s="442"/>
      <c r="D1506" s="443"/>
      <c r="E1506" s="103"/>
      <c r="F1506" s="29"/>
    </row>
    <row r="1507" spans="1:6" s="181" customFormat="1" ht="25.5">
      <c r="A1507" s="398"/>
      <c r="B1507" s="1316" t="s">
        <v>3617</v>
      </c>
      <c r="C1507" s="442"/>
      <c r="D1507" s="443"/>
      <c r="E1507" s="103"/>
      <c r="F1507" s="29"/>
    </row>
    <row r="1508" spans="1:6" s="181" customFormat="1">
      <c r="A1508" s="398"/>
      <c r="B1508" s="1316" t="s">
        <v>3618</v>
      </c>
      <c r="C1508" s="442"/>
      <c r="D1508" s="443"/>
      <c r="E1508" s="103"/>
      <c r="F1508" s="29"/>
    </row>
    <row r="1509" spans="1:6" s="181" customFormat="1" ht="38.25">
      <c r="A1509" s="398"/>
      <c r="B1509" s="1316" t="s">
        <v>3619</v>
      </c>
      <c r="C1509" s="442"/>
      <c r="D1509" s="443"/>
      <c r="E1509" s="103"/>
      <c r="F1509" s="29"/>
    </row>
    <row r="1510" spans="1:6" s="181" customFormat="1" ht="25.5">
      <c r="A1510" s="398"/>
      <c r="B1510" s="1316" t="s">
        <v>3620</v>
      </c>
      <c r="C1510" s="442"/>
      <c r="D1510" s="443"/>
      <c r="E1510" s="103"/>
      <c r="F1510" s="29"/>
    </row>
    <row r="1511" spans="1:6" s="181" customFormat="1">
      <c r="A1511" s="398"/>
      <c r="B1511" s="1316" t="s">
        <v>3621</v>
      </c>
      <c r="C1511" s="442"/>
      <c r="D1511" s="443"/>
      <c r="E1511" s="103"/>
      <c r="F1511" s="29"/>
    </row>
    <row r="1512" spans="1:6" s="181" customFormat="1">
      <c r="A1512" s="398"/>
      <c r="B1512" s="1316" t="s">
        <v>3622</v>
      </c>
      <c r="C1512" s="442"/>
      <c r="D1512" s="443"/>
      <c r="E1512" s="103"/>
      <c r="F1512" s="29"/>
    </row>
    <row r="1513" spans="1:6" s="181" customFormat="1">
      <c r="A1513" s="398"/>
      <c r="B1513" s="1316" t="s">
        <v>3623</v>
      </c>
      <c r="C1513" s="442"/>
      <c r="D1513" s="443"/>
      <c r="E1513" s="103"/>
      <c r="F1513" s="29"/>
    </row>
    <row r="1514" spans="1:6" s="181" customFormat="1">
      <c r="A1514" s="398"/>
      <c r="B1514" s="1316" t="s">
        <v>3624</v>
      </c>
      <c r="C1514" s="442"/>
      <c r="D1514" s="443"/>
      <c r="E1514" s="103"/>
      <c r="F1514" s="29"/>
    </row>
    <row r="1515" spans="1:6" s="181" customFormat="1">
      <c r="A1515" s="398"/>
      <c r="B1515" s="1316" t="s">
        <v>3625</v>
      </c>
      <c r="C1515" s="442"/>
      <c r="D1515" s="443"/>
      <c r="E1515" s="103"/>
      <c r="F1515" s="29"/>
    </row>
    <row r="1516" spans="1:6" s="181" customFormat="1" ht="25.5">
      <c r="A1516" s="398"/>
      <c r="B1516" s="1316" t="s">
        <v>3626</v>
      </c>
      <c r="C1516" s="442"/>
      <c r="D1516" s="443"/>
      <c r="E1516" s="103"/>
      <c r="F1516" s="29"/>
    </row>
    <row r="1517" spans="1:6" s="181" customFormat="1">
      <c r="A1517" s="398"/>
      <c r="B1517" s="1316" t="s">
        <v>3627</v>
      </c>
      <c r="C1517" s="442"/>
      <c r="D1517" s="443"/>
      <c r="E1517" s="103"/>
      <c r="F1517" s="29"/>
    </row>
    <row r="1518" spans="1:6" s="181" customFormat="1">
      <c r="A1518" s="398"/>
      <c r="B1518" s="1316" t="s">
        <v>3628</v>
      </c>
      <c r="C1518" s="442"/>
      <c r="D1518" s="443"/>
      <c r="E1518" s="103"/>
      <c r="F1518" s="29"/>
    </row>
    <row r="1519" spans="1:6" s="181" customFormat="1" ht="38.25">
      <c r="A1519" s="398"/>
      <c r="B1519" s="1316" t="s">
        <v>3629</v>
      </c>
      <c r="C1519" s="442"/>
      <c r="D1519" s="443"/>
      <c r="E1519" s="103"/>
      <c r="F1519" s="29"/>
    </row>
    <row r="1520" spans="1:6" s="181" customFormat="1">
      <c r="A1520" s="398"/>
      <c r="B1520" s="1316"/>
      <c r="C1520" s="442"/>
      <c r="D1520" s="443"/>
      <c r="E1520" s="103"/>
      <c r="F1520" s="29"/>
    </row>
    <row r="1521" spans="1:6" s="181" customFormat="1">
      <c r="A1521" s="398"/>
      <c r="B1521" s="1316" t="s">
        <v>3630</v>
      </c>
      <c r="C1521" s="442"/>
      <c r="D1521" s="443"/>
      <c r="E1521" s="103"/>
      <c r="F1521" s="29"/>
    </row>
    <row r="1522" spans="1:6" s="181" customFormat="1">
      <c r="A1522" s="398"/>
      <c r="B1522" s="1316"/>
      <c r="C1522" s="442"/>
      <c r="D1522" s="443"/>
      <c r="E1522" s="103"/>
      <c r="F1522" s="29"/>
    </row>
    <row r="1523" spans="1:6" s="181" customFormat="1" ht="76.5">
      <c r="A1523" s="398"/>
      <c r="B1523" s="1316" t="s">
        <v>3631</v>
      </c>
      <c r="C1523" s="442"/>
      <c r="D1523" s="443"/>
      <c r="E1523" s="103"/>
      <c r="F1523" s="29"/>
    </row>
    <row r="1524" spans="1:6" s="181" customFormat="1" ht="38.25">
      <c r="A1524" s="398"/>
      <c r="B1524" s="1316" t="s">
        <v>3632</v>
      </c>
      <c r="C1524" s="442"/>
      <c r="D1524" s="443"/>
      <c r="E1524" s="103"/>
      <c r="F1524" s="29"/>
    </row>
    <row r="1525" spans="1:6" s="181" customFormat="1" ht="38.25">
      <c r="A1525" s="398"/>
      <c r="B1525" s="1316" t="s">
        <v>3633</v>
      </c>
      <c r="C1525" s="442"/>
      <c r="D1525" s="443"/>
      <c r="E1525" s="103"/>
      <c r="F1525" s="29"/>
    </row>
    <row r="1526" spans="1:6" s="181" customFormat="1">
      <c r="A1526" s="398"/>
      <c r="B1526" s="1316" t="s">
        <v>3634</v>
      </c>
      <c r="C1526" s="442"/>
      <c r="D1526" s="443"/>
      <c r="E1526" s="103"/>
      <c r="F1526" s="29"/>
    </row>
    <row r="1527" spans="1:6" s="181" customFormat="1">
      <c r="A1527" s="398"/>
      <c r="B1527" s="1316" t="s">
        <v>3635</v>
      </c>
      <c r="C1527" s="442"/>
      <c r="D1527" s="443"/>
      <c r="E1527" s="103"/>
      <c r="F1527" s="29"/>
    </row>
    <row r="1528" spans="1:6" s="181" customFormat="1" ht="51">
      <c r="A1528" s="398"/>
      <c r="B1528" s="1316" t="s">
        <v>3636</v>
      </c>
      <c r="C1528" s="442"/>
      <c r="D1528" s="443"/>
      <c r="E1528" s="103"/>
      <c r="F1528" s="29"/>
    </row>
    <row r="1529" spans="1:6" s="181" customFormat="1">
      <c r="A1529" s="398"/>
      <c r="B1529" s="1316" t="s">
        <v>3637</v>
      </c>
      <c r="C1529" s="442"/>
      <c r="D1529" s="443"/>
      <c r="E1529" s="103"/>
      <c r="F1529" s="29"/>
    </row>
    <row r="1530" spans="1:6" s="181" customFormat="1">
      <c r="A1530" s="398"/>
      <c r="B1530" s="1316" t="s">
        <v>3638</v>
      </c>
      <c r="C1530" s="442"/>
      <c r="D1530" s="443"/>
      <c r="E1530" s="103"/>
      <c r="F1530" s="29"/>
    </row>
    <row r="1531" spans="1:6" s="181" customFormat="1">
      <c r="A1531" s="398"/>
      <c r="B1531" s="1316"/>
      <c r="C1531" s="442"/>
      <c r="D1531" s="443"/>
      <c r="E1531" s="103"/>
      <c r="F1531" s="29"/>
    </row>
    <row r="1532" spans="1:6" s="181" customFormat="1">
      <c r="A1532" s="398"/>
      <c r="B1532" s="1316" t="s">
        <v>3639</v>
      </c>
      <c r="C1532" s="442"/>
      <c r="D1532" s="443"/>
      <c r="E1532" s="103"/>
      <c r="F1532" s="29"/>
    </row>
    <row r="1533" spans="1:6" s="181" customFormat="1" ht="25.5">
      <c r="A1533" s="398"/>
      <c r="B1533" s="1316" t="s">
        <v>3640</v>
      </c>
      <c r="C1533" s="442"/>
      <c r="D1533" s="443"/>
      <c r="E1533" s="103"/>
      <c r="F1533" s="29"/>
    </row>
    <row r="1534" spans="1:6" s="181" customFormat="1">
      <c r="A1534" s="398"/>
      <c r="B1534" s="1316"/>
      <c r="C1534" s="442"/>
      <c r="D1534" s="443"/>
      <c r="E1534" s="103"/>
      <c r="F1534" s="29"/>
    </row>
    <row r="1535" spans="1:6" s="181" customFormat="1">
      <c r="A1535" s="398"/>
      <c r="B1535" s="1316" t="s">
        <v>3641</v>
      </c>
      <c r="C1535" s="442"/>
      <c r="D1535" s="443"/>
      <c r="E1535" s="103"/>
      <c r="F1535" s="29"/>
    </row>
    <row r="1536" spans="1:6" s="181" customFormat="1">
      <c r="A1536" s="398"/>
      <c r="B1536" s="1316"/>
      <c r="C1536" s="442"/>
      <c r="D1536" s="443"/>
      <c r="E1536" s="103"/>
      <c r="F1536" s="29"/>
    </row>
    <row r="1537" spans="1:6" s="181" customFormat="1" ht="51">
      <c r="A1537" s="398"/>
      <c r="B1537" s="1316" t="s">
        <v>3642</v>
      </c>
      <c r="C1537" s="442"/>
      <c r="D1537" s="443"/>
      <c r="E1537" s="103"/>
      <c r="F1537" s="29"/>
    </row>
    <row r="1538" spans="1:6" s="181" customFormat="1" ht="51">
      <c r="A1538" s="398"/>
      <c r="B1538" s="1316" t="s">
        <v>3643</v>
      </c>
      <c r="C1538" s="442"/>
      <c r="D1538" s="443"/>
      <c r="E1538" s="103"/>
      <c r="F1538" s="29"/>
    </row>
    <row r="1539" spans="1:6" s="181" customFormat="1">
      <c r="A1539" s="398"/>
      <c r="B1539" s="1316" t="s">
        <v>3644</v>
      </c>
      <c r="C1539" s="442"/>
      <c r="D1539" s="443"/>
      <c r="E1539" s="103"/>
      <c r="F1539" s="29"/>
    </row>
    <row r="1540" spans="1:6" s="181" customFormat="1">
      <c r="A1540" s="398"/>
      <c r="B1540" s="1316"/>
      <c r="C1540" s="442"/>
      <c r="D1540" s="443"/>
      <c r="E1540" s="103"/>
      <c r="F1540" s="29"/>
    </row>
    <row r="1541" spans="1:6" s="181" customFormat="1">
      <c r="A1541" s="398"/>
      <c r="B1541" s="1316" t="s">
        <v>3645</v>
      </c>
      <c r="C1541" s="442"/>
      <c r="D1541" s="443"/>
      <c r="E1541" s="103"/>
      <c r="F1541" s="29"/>
    </row>
    <row r="1542" spans="1:6" s="181" customFormat="1">
      <c r="A1542" s="398"/>
      <c r="B1542" s="1316"/>
      <c r="C1542" s="442"/>
      <c r="D1542" s="443"/>
      <c r="E1542" s="103"/>
      <c r="F1542" s="29"/>
    </row>
    <row r="1543" spans="1:6" s="181" customFormat="1" ht="51">
      <c r="A1543" s="398"/>
      <c r="B1543" s="1316" t="s">
        <v>3646</v>
      </c>
      <c r="C1543" s="442"/>
      <c r="D1543" s="443"/>
      <c r="E1543" s="103"/>
      <c r="F1543" s="29"/>
    </row>
    <row r="1544" spans="1:6" s="181" customFormat="1" ht="63.75">
      <c r="A1544" s="398"/>
      <c r="B1544" s="1316" t="s">
        <v>3647</v>
      </c>
      <c r="C1544" s="442"/>
      <c r="D1544" s="443"/>
      <c r="E1544" s="103"/>
      <c r="F1544" s="29"/>
    </row>
    <row r="1545" spans="1:6" s="181" customFormat="1" ht="51">
      <c r="A1545" s="398"/>
      <c r="B1545" s="1316" t="s">
        <v>3648</v>
      </c>
      <c r="C1545" s="442"/>
      <c r="D1545" s="443"/>
      <c r="E1545" s="103"/>
      <c r="F1545" s="29"/>
    </row>
    <row r="1546" spans="1:6" s="181" customFormat="1" ht="25.5">
      <c r="A1546" s="398"/>
      <c r="B1546" s="1316" t="s">
        <v>3649</v>
      </c>
      <c r="C1546" s="442"/>
      <c r="D1546" s="443"/>
      <c r="E1546" s="103"/>
      <c r="F1546" s="29"/>
    </row>
    <row r="1547" spans="1:6" s="181" customFormat="1">
      <c r="A1547" s="398"/>
      <c r="B1547" s="1316"/>
      <c r="C1547" s="442"/>
      <c r="D1547" s="443"/>
      <c r="E1547" s="103"/>
      <c r="F1547" s="29"/>
    </row>
    <row r="1548" spans="1:6" s="181" customFormat="1">
      <c r="A1548" s="398"/>
      <c r="B1548" s="1316" t="s">
        <v>3650</v>
      </c>
      <c r="C1548" s="442"/>
      <c r="D1548" s="443"/>
      <c r="E1548" s="103"/>
      <c r="F1548" s="29"/>
    </row>
    <row r="1549" spans="1:6" s="181" customFormat="1">
      <c r="A1549" s="398"/>
      <c r="B1549" s="1316" t="s">
        <v>3651</v>
      </c>
      <c r="C1549" s="442"/>
      <c r="D1549" s="443"/>
      <c r="E1549" s="103"/>
      <c r="F1549" s="29"/>
    </row>
    <row r="1550" spans="1:6" s="181" customFormat="1" ht="51">
      <c r="A1550" s="398"/>
      <c r="B1550" s="1316" t="s">
        <v>3652</v>
      </c>
      <c r="C1550" s="442"/>
      <c r="D1550" s="443"/>
      <c r="E1550" s="103"/>
      <c r="F1550" s="29"/>
    </row>
    <row r="1551" spans="1:6" s="181" customFormat="1" ht="38.25">
      <c r="A1551" s="398"/>
      <c r="B1551" s="1316" t="s">
        <v>3653</v>
      </c>
      <c r="C1551" s="442"/>
      <c r="D1551" s="443"/>
      <c r="E1551" s="103"/>
      <c r="F1551" s="29"/>
    </row>
    <row r="1552" spans="1:6" s="181" customFormat="1" ht="38.25">
      <c r="A1552" s="398"/>
      <c r="B1552" s="1316" t="s">
        <v>3654</v>
      </c>
      <c r="C1552" s="442"/>
      <c r="D1552" s="443"/>
      <c r="E1552" s="103"/>
      <c r="F1552" s="29"/>
    </row>
    <row r="1553" spans="1:6" s="181" customFormat="1">
      <c r="A1553" s="398"/>
      <c r="B1553" s="1316" t="s">
        <v>3655</v>
      </c>
      <c r="C1553" s="442"/>
      <c r="D1553" s="443"/>
      <c r="E1553" s="103"/>
      <c r="F1553" s="29"/>
    </row>
    <row r="1554" spans="1:6" s="181" customFormat="1">
      <c r="A1554" s="398"/>
      <c r="B1554" s="1316"/>
      <c r="C1554" s="442"/>
      <c r="D1554" s="443"/>
      <c r="E1554" s="103"/>
      <c r="F1554" s="29"/>
    </row>
    <row r="1555" spans="1:6" s="181" customFormat="1">
      <c r="A1555" s="398"/>
      <c r="B1555" s="1389" t="s">
        <v>3656</v>
      </c>
      <c r="C1555" s="442"/>
      <c r="D1555" s="443"/>
      <c r="E1555" s="103"/>
      <c r="F1555" s="29"/>
    </row>
    <row r="1556" spans="1:6" s="181" customFormat="1">
      <c r="A1556" s="398"/>
      <c r="B1556" s="1316"/>
      <c r="C1556" s="442"/>
      <c r="D1556" s="443"/>
      <c r="E1556" s="103"/>
      <c r="F1556" s="29"/>
    </row>
    <row r="1557" spans="1:6" s="181" customFormat="1">
      <c r="A1557" s="398"/>
      <c r="B1557" s="1316" t="s">
        <v>3657</v>
      </c>
      <c r="C1557" s="442"/>
      <c r="D1557" s="443"/>
      <c r="E1557" s="103"/>
      <c r="F1557" s="29"/>
    </row>
    <row r="1558" spans="1:6" s="181" customFormat="1" ht="102">
      <c r="A1558" s="398"/>
      <c r="B1558" s="1316" t="s">
        <v>3658</v>
      </c>
      <c r="C1558" s="399"/>
      <c r="D1558" s="246"/>
      <c r="E1558" s="103"/>
      <c r="F1558" s="29"/>
    </row>
    <row r="1559" spans="1:6" s="181" customFormat="1">
      <c r="A1559" s="398"/>
      <c r="B1559" s="1316"/>
      <c r="C1559" s="399"/>
      <c r="D1559" s="246"/>
      <c r="E1559" s="103"/>
      <c r="F1559" s="29"/>
    </row>
    <row r="1560" spans="1:6" s="181" customFormat="1">
      <c r="A1560" s="398"/>
      <c r="B1560" s="1316" t="s">
        <v>3659</v>
      </c>
      <c r="C1560" s="399"/>
      <c r="D1560" s="246"/>
      <c r="E1560" s="103"/>
      <c r="F1560" s="29"/>
    </row>
    <row r="1561" spans="1:6" s="181" customFormat="1" ht="25.5">
      <c r="A1561" s="398"/>
      <c r="B1561" s="1316" t="s">
        <v>3660</v>
      </c>
      <c r="C1561" s="399"/>
      <c r="D1561" s="246"/>
      <c r="E1561" s="103"/>
      <c r="F1561" s="29"/>
    </row>
    <row r="1562" spans="1:6" s="181" customFormat="1">
      <c r="A1562" s="398"/>
      <c r="B1562" s="1316"/>
      <c r="C1562" s="399"/>
      <c r="D1562" s="246"/>
      <c r="E1562" s="103"/>
      <c r="F1562" s="29"/>
    </row>
    <row r="1563" spans="1:6" s="181" customFormat="1">
      <c r="A1563" s="398"/>
      <c r="B1563" s="1316" t="s">
        <v>3661</v>
      </c>
      <c r="C1563" s="399"/>
      <c r="D1563" s="246"/>
      <c r="E1563" s="103"/>
      <c r="F1563" s="29"/>
    </row>
    <row r="1564" spans="1:6" s="181" customFormat="1" ht="25.5">
      <c r="A1564" s="398"/>
      <c r="B1564" s="1316" t="s">
        <v>3662</v>
      </c>
      <c r="C1564" s="418" t="s">
        <v>96</v>
      </c>
      <c r="D1564" s="419">
        <v>1</v>
      </c>
      <c r="E1564" s="183"/>
      <c r="F1564" s="29">
        <f>D1564*E1564</f>
        <v>0</v>
      </c>
    </row>
    <row r="1565" spans="1:6" s="181" customFormat="1" ht="30" customHeight="1">
      <c r="A1565" s="394"/>
      <c r="B1565" s="395" t="s">
        <v>2939</v>
      </c>
      <c r="C1565" s="1344"/>
      <c r="D1565" s="397"/>
      <c r="E1565" s="103"/>
      <c r="F1565" s="29"/>
    </row>
    <row r="1566" spans="1:6" s="181" customFormat="1">
      <c r="A1566" s="388"/>
      <c r="B1566" s="236"/>
      <c r="C1566" s="386"/>
      <c r="D1566" s="387"/>
      <c r="E1566" s="120"/>
      <c r="F1566" s="29"/>
    </row>
    <row r="1567" spans="1:6" s="181" customFormat="1" ht="25.5">
      <c r="A1567" s="398">
        <f>IF((B1567&lt;&gt;""),A1460+1,"")</f>
        <v>12002</v>
      </c>
      <c r="B1567" s="1418" t="s">
        <v>3663</v>
      </c>
      <c r="C1567" s="386"/>
      <c r="D1567" s="387"/>
      <c r="E1567" s="120"/>
      <c r="F1567" s="29"/>
    </row>
    <row r="1568" spans="1:6" s="181" customFormat="1" ht="25.5">
      <c r="A1568" s="388"/>
      <c r="B1568" s="1316" t="s">
        <v>3664</v>
      </c>
      <c r="C1568" s="386"/>
      <c r="D1568" s="387"/>
      <c r="E1568" s="120"/>
      <c r="F1568" s="29"/>
    </row>
    <row r="1569" spans="1:6" s="181" customFormat="1">
      <c r="A1569" s="388"/>
      <c r="B1569" s="1316"/>
      <c r="C1569" s="386"/>
      <c r="D1569" s="387"/>
      <c r="E1569" s="120"/>
      <c r="F1569" s="29"/>
    </row>
    <row r="1570" spans="1:6" s="181" customFormat="1" ht="51">
      <c r="A1570" s="388"/>
      <c r="B1570" s="1316" t="s">
        <v>3665</v>
      </c>
      <c r="C1570" s="386"/>
      <c r="D1570" s="387"/>
      <c r="E1570" s="120"/>
      <c r="F1570" s="29"/>
    </row>
    <row r="1571" spans="1:6" s="181" customFormat="1" ht="38.25">
      <c r="A1571" s="388"/>
      <c r="B1571" s="1316" t="s">
        <v>3666</v>
      </c>
      <c r="C1571" s="386"/>
      <c r="D1571" s="387"/>
      <c r="E1571" s="120"/>
      <c r="F1571" s="29"/>
    </row>
    <row r="1572" spans="1:6" s="181" customFormat="1" ht="76.5">
      <c r="A1572" s="388"/>
      <c r="B1572" s="1316" t="s">
        <v>3667</v>
      </c>
      <c r="C1572" s="386"/>
      <c r="D1572" s="387"/>
      <c r="E1572" s="120"/>
      <c r="F1572" s="29"/>
    </row>
    <row r="1573" spans="1:6" s="181" customFormat="1" ht="63.75">
      <c r="A1573" s="388"/>
      <c r="B1573" s="1316" t="s">
        <v>3668</v>
      </c>
      <c r="C1573" s="386"/>
      <c r="D1573" s="387"/>
      <c r="E1573" s="120"/>
      <c r="F1573" s="29"/>
    </row>
    <row r="1574" spans="1:6" s="181" customFormat="1">
      <c r="A1574" s="388"/>
      <c r="B1574" s="1316"/>
      <c r="C1574" s="386"/>
      <c r="D1574" s="387"/>
      <c r="E1574" s="120"/>
      <c r="F1574" s="29"/>
    </row>
    <row r="1575" spans="1:6" s="181" customFormat="1">
      <c r="A1575" s="388"/>
      <c r="B1575" s="1316"/>
      <c r="C1575" s="386"/>
      <c r="D1575" s="387"/>
      <c r="E1575" s="120"/>
      <c r="F1575" s="29"/>
    </row>
    <row r="1576" spans="1:6" s="181" customFormat="1">
      <c r="A1576" s="388"/>
      <c r="B1576" s="1316" t="s">
        <v>3656</v>
      </c>
      <c r="C1576" s="386"/>
      <c r="D1576" s="387"/>
      <c r="E1576" s="120"/>
      <c r="F1576" s="29"/>
    </row>
    <row r="1577" spans="1:6" s="181" customFormat="1">
      <c r="A1577" s="388"/>
      <c r="B1577" s="1316" t="s">
        <v>3669</v>
      </c>
      <c r="C1577" s="386"/>
      <c r="D1577" s="387"/>
      <c r="E1577" s="120"/>
      <c r="F1577" s="29"/>
    </row>
    <row r="1578" spans="1:6" s="181" customFormat="1">
      <c r="A1578" s="388"/>
      <c r="B1578" s="1316" t="s">
        <v>3670</v>
      </c>
      <c r="C1578" s="386"/>
      <c r="D1578" s="387"/>
      <c r="E1578" s="120"/>
      <c r="F1578" s="29"/>
    </row>
    <row r="1579" spans="1:6" s="181" customFormat="1">
      <c r="A1579" s="388"/>
      <c r="B1579" s="1316" t="s">
        <v>3671</v>
      </c>
      <c r="C1579" s="386"/>
      <c r="D1579" s="387"/>
      <c r="E1579" s="120"/>
      <c r="F1579" s="29"/>
    </row>
    <row r="1580" spans="1:6" s="181" customFormat="1">
      <c r="A1580" s="388"/>
      <c r="B1580" s="1316" t="s">
        <v>3672</v>
      </c>
      <c r="C1580" s="386"/>
      <c r="D1580" s="387"/>
      <c r="E1580" s="120"/>
      <c r="F1580" s="29"/>
    </row>
    <row r="1581" spans="1:6" s="181" customFormat="1">
      <c r="A1581" s="388"/>
      <c r="B1581" s="1316"/>
      <c r="C1581" s="386"/>
      <c r="D1581" s="387"/>
      <c r="E1581" s="120"/>
      <c r="F1581" s="29"/>
    </row>
    <row r="1582" spans="1:6" s="181" customFormat="1">
      <c r="A1582" s="388"/>
      <c r="B1582" s="1316" t="s">
        <v>3673</v>
      </c>
      <c r="C1582" s="386"/>
      <c r="D1582" s="387"/>
      <c r="E1582" s="120"/>
      <c r="F1582" s="29"/>
    </row>
    <row r="1583" spans="1:6" s="181" customFormat="1" ht="25.5">
      <c r="A1583" s="388"/>
      <c r="B1583" s="1316" t="s">
        <v>3674</v>
      </c>
      <c r="C1583" s="386"/>
      <c r="D1583" s="387"/>
      <c r="E1583" s="120"/>
      <c r="F1583" s="29"/>
    </row>
    <row r="1584" spans="1:6" s="181" customFormat="1">
      <c r="A1584" s="388"/>
      <c r="B1584" s="1316"/>
      <c r="C1584" s="386"/>
      <c r="D1584" s="387"/>
      <c r="E1584" s="120"/>
      <c r="F1584" s="29"/>
    </row>
    <row r="1585" spans="1:6" s="181" customFormat="1">
      <c r="A1585" s="388"/>
      <c r="B1585" s="1316" t="s">
        <v>3659</v>
      </c>
      <c r="C1585" s="386"/>
      <c r="D1585" s="387"/>
      <c r="E1585" s="120"/>
      <c r="F1585" s="29"/>
    </row>
    <row r="1586" spans="1:6" s="181" customFormat="1" ht="25.5">
      <c r="A1586" s="388"/>
      <c r="B1586" s="1316" t="s">
        <v>3660</v>
      </c>
      <c r="C1586" s="386"/>
      <c r="D1586" s="387"/>
      <c r="E1586" s="120"/>
      <c r="F1586" s="29"/>
    </row>
    <row r="1587" spans="1:6" s="181" customFormat="1">
      <c r="A1587" s="388"/>
      <c r="B1587" s="1316"/>
      <c r="C1587" s="386"/>
      <c r="D1587" s="387"/>
      <c r="E1587" s="120"/>
      <c r="F1587" s="29"/>
    </row>
    <row r="1588" spans="1:6" s="181" customFormat="1">
      <c r="A1588" s="388"/>
      <c r="B1588" s="1316" t="s">
        <v>3675</v>
      </c>
      <c r="C1588" s="386"/>
      <c r="D1588" s="387"/>
      <c r="E1588" s="120"/>
      <c r="F1588" s="29"/>
    </row>
    <row r="1589" spans="1:6" s="181" customFormat="1" ht="25.5">
      <c r="A1589" s="388"/>
      <c r="B1589" s="1316" t="s">
        <v>3676</v>
      </c>
      <c r="C1589" s="386"/>
      <c r="D1589" s="387"/>
      <c r="E1589" s="120"/>
      <c r="F1589" s="29"/>
    </row>
    <row r="1590" spans="1:6" s="181" customFormat="1">
      <c r="A1590" s="388"/>
      <c r="B1590" s="1316" t="s">
        <v>3677</v>
      </c>
      <c r="C1590" s="386"/>
      <c r="D1590" s="387"/>
      <c r="E1590" s="120"/>
      <c r="F1590" s="29"/>
    </row>
    <row r="1591" spans="1:6" s="181" customFormat="1">
      <c r="A1591" s="388"/>
      <c r="B1591" s="1316" t="s">
        <v>3678</v>
      </c>
      <c r="C1591" s="386"/>
      <c r="D1591" s="387"/>
      <c r="E1591" s="120"/>
      <c r="F1591" s="29"/>
    </row>
    <row r="1592" spans="1:6" s="181" customFormat="1">
      <c r="A1592" s="388"/>
      <c r="B1592" s="1316" t="s">
        <v>3679</v>
      </c>
      <c r="C1592" s="386"/>
      <c r="D1592" s="387"/>
      <c r="E1592" s="120"/>
      <c r="F1592" s="29"/>
    </row>
    <row r="1593" spans="1:6" s="181" customFormat="1">
      <c r="A1593" s="388"/>
      <c r="B1593" s="1316" t="s">
        <v>3680</v>
      </c>
      <c r="C1593" s="386"/>
      <c r="D1593" s="387"/>
      <c r="E1593" s="120"/>
      <c r="F1593" s="29"/>
    </row>
    <row r="1594" spans="1:6" s="181" customFormat="1">
      <c r="A1594" s="388"/>
      <c r="B1594" s="1316" t="s">
        <v>3681</v>
      </c>
      <c r="C1594" s="386"/>
      <c r="D1594" s="387"/>
      <c r="E1594" s="120"/>
      <c r="F1594" s="29"/>
    </row>
    <row r="1595" spans="1:6" s="181" customFormat="1">
      <c r="A1595" s="388"/>
      <c r="B1595" s="1316" t="s">
        <v>3682</v>
      </c>
      <c r="C1595" s="386"/>
      <c r="D1595" s="387"/>
      <c r="E1595" s="120"/>
      <c r="F1595" s="29"/>
    </row>
    <row r="1596" spans="1:6" s="181" customFormat="1">
      <c r="A1596" s="388"/>
      <c r="B1596" s="1316" t="s">
        <v>3683</v>
      </c>
      <c r="C1596" s="418" t="s">
        <v>96</v>
      </c>
      <c r="D1596" s="419">
        <v>1</v>
      </c>
      <c r="E1596" s="183"/>
      <c r="F1596" s="29"/>
    </row>
    <row r="1597" spans="1:6" s="181" customFormat="1" ht="30" customHeight="1">
      <c r="A1597" s="394"/>
      <c r="B1597" s="395" t="s">
        <v>2939</v>
      </c>
      <c r="C1597" s="1344"/>
      <c r="D1597" s="397"/>
      <c r="E1597" s="103"/>
      <c r="F1597" s="29"/>
    </row>
    <row r="1598" spans="1:6" s="181" customFormat="1">
      <c r="A1598" s="388"/>
      <c r="B1598" s="236"/>
      <c r="C1598" s="386"/>
      <c r="D1598" s="387"/>
      <c r="E1598" s="120"/>
      <c r="F1598" s="29"/>
    </row>
    <row r="1599" spans="1:6" s="181" customFormat="1">
      <c r="A1599" s="398">
        <f>IF((B1599&lt;&gt;""),A1567+1,"")</f>
        <v>12003</v>
      </c>
      <c r="B1599" s="1418" t="s">
        <v>3684</v>
      </c>
      <c r="C1599" s="386"/>
      <c r="D1599" s="387"/>
      <c r="E1599" s="120"/>
      <c r="F1599" s="29"/>
    </row>
    <row r="1600" spans="1:6" s="181" customFormat="1">
      <c r="A1600" s="388"/>
      <c r="B1600" s="1316"/>
      <c r="C1600" s="386"/>
      <c r="D1600" s="387"/>
      <c r="E1600" s="120"/>
      <c r="F1600" s="29"/>
    </row>
    <row r="1601" spans="1:6" s="181" customFormat="1" ht="51">
      <c r="A1601" s="388"/>
      <c r="B1601" s="1316" t="s">
        <v>3685</v>
      </c>
      <c r="C1601" s="386"/>
      <c r="D1601" s="387"/>
      <c r="E1601" s="120"/>
      <c r="F1601" s="29"/>
    </row>
    <row r="1602" spans="1:6" s="181" customFormat="1" ht="51">
      <c r="A1602" s="388"/>
      <c r="B1602" s="1316" t="s">
        <v>3686</v>
      </c>
      <c r="C1602" s="386"/>
      <c r="D1602" s="387"/>
      <c r="E1602" s="120"/>
      <c r="F1602" s="29"/>
    </row>
    <row r="1603" spans="1:6" s="181" customFormat="1">
      <c r="A1603" s="388"/>
      <c r="B1603" s="1316"/>
      <c r="C1603" s="386"/>
      <c r="D1603" s="387"/>
      <c r="E1603" s="120"/>
      <c r="F1603" s="29"/>
    </row>
    <row r="1604" spans="1:6" s="181" customFormat="1">
      <c r="A1604" s="388"/>
      <c r="B1604" s="1316" t="s">
        <v>3687</v>
      </c>
      <c r="C1604" s="386"/>
      <c r="D1604" s="387"/>
      <c r="E1604" s="120"/>
      <c r="F1604" s="29"/>
    </row>
    <row r="1605" spans="1:6" s="181" customFormat="1">
      <c r="A1605" s="388"/>
      <c r="B1605" s="1316" t="s">
        <v>3688</v>
      </c>
      <c r="C1605" s="386"/>
      <c r="D1605" s="387"/>
      <c r="E1605" s="120"/>
      <c r="F1605" s="29"/>
    </row>
    <row r="1606" spans="1:6" s="181" customFormat="1" ht="51">
      <c r="A1606" s="388"/>
      <c r="B1606" s="1316" t="s">
        <v>3689</v>
      </c>
      <c r="C1606" s="386"/>
      <c r="D1606" s="387"/>
      <c r="E1606" s="120"/>
      <c r="F1606" s="29"/>
    </row>
    <row r="1607" spans="1:6" s="181" customFormat="1">
      <c r="A1607" s="388"/>
      <c r="B1607" s="1316" t="s">
        <v>3690</v>
      </c>
      <c r="C1607" s="386"/>
      <c r="D1607" s="387"/>
      <c r="E1607" s="120"/>
      <c r="F1607" s="29"/>
    </row>
    <row r="1608" spans="1:6" s="181" customFormat="1">
      <c r="A1608" s="388"/>
      <c r="B1608" s="1316" t="s">
        <v>3691</v>
      </c>
      <c r="C1608" s="386"/>
      <c r="D1608" s="387"/>
      <c r="E1608" s="120"/>
      <c r="F1608" s="29"/>
    </row>
    <row r="1609" spans="1:6" s="181" customFormat="1">
      <c r="A1609" s="388"/>
      <c r="B1609" s="1316" t="s">
        <v>3692</v>
      </c>
      <c r="C1609" s="386"/>
      <c r="D1609" s="387"/>
      <c r="E1609" s="120"/>
      <c r="F1609" s="29"/>
    </row>
    <row r="1610" spans="1:6" s="181" customFormat="1">
      <c r="A1610" s="388"/>
      <c r="B1610" s="1316" t="s">
        <v>3693</v>
      </c>
      <c r="C1610" s="386"/>
      <c r="D1610" s="387"/>
      <c r="E1610" s="120"/>
      <c r="F1610" s="29"/>
    </row>
    <row r="1611" spans="1:6" s="181" customFormat="1">
      <c r="A1611" s="388"/>
      <c r="B1611" s="1316" t="s">
        <v>3694</v>
      </c>
      <c r="C1611" s="386"/>
      <c r="D1611" s="387"/>
      <c r="E1611" s="120"/>
      <c r="F1611" s="29"/>
    </row>
    <row r="1612" spans="1:6" s="181" customFormat="1" ht="38.25">
      <c r="A1612" s="388"/>
      <c r="B1612" s="1316" t="s">
        <v>3695</v>
      </c>
      <c r="C1612" s="386"/>
      <c r="D1612" s="387"/>
      <c r="E1612" s="120"/>
      <c r="F1612" s="29"/>
    </row>
    <row r="1613" spans="1:6" s="181" customFormat="1">
      <c r="A1613" s="388"/>
      <c r="B1613" s="1316"/>
      <c r="C1613" s="386"/>
      <c r="D1613" s="387"/>
      <c r="E1613" s="120"/>
      <c r="F1613" s="29"/>
    </row>
    <row r="1614" spans="1:6" s="181" customFormat="1">
      <c r="A1614" s="388"/>
      <c r="B1614" s="1316" t="s">
        <v>3696</v>
      </c>
      <c r="C1614" s="386"/>
      <c r="D1614" s="387"/>
      <c r="E1614" s="120"/>
      <c r="F1614" s="29"/>
    </row>
    <row r="1615" spans="1:6" s="181" customFormat="1" ht="51">
      <c r="A1615" s="388"/>
      <c r="B1615" s="1316" t="s">
        <v>3697</v>
      </c>
      <c r="C1615" s="386"/>
      <c r="D1615" s="387"/>
      <c r="E1615" s="120"/>
      <c r="F1615" s="29"/>
    </row>
    <row r="1616" spans="1:6" s="181" customFormat="1" ht="25.5">
      <c r="A1616" s="388"/>
      <c r="B1616" s="1316" t="s">
        <v>3698</v>
      </c>
      <c r="C1616" s="386"/>
      <c r="D1616" s="387"/>
      <c r="E1616" s="120"/>
      <c r="F1616" s="29"/>
    </row>
    <row r="1617" spans="1:6" s="181" customFormat="1">
      <c r="A1617" s="388"/>
      <c r="B1617" s="1316" t="s">
        <v>3699</v>
      </c>
      <c r="C1617" s="386"/>
      <c r="D1617" s="387"/>
      <c r="E1617" s="120"/>
      <c r="F1617" s="29"/>
    </row>
    <row r="1618" spans="1:6" s="181" customFormat="1">
      <c r="A1618" s="388"/>
      <c r="B1618" s="1316" t="s">
        <v>3700</v>
      </c>
      <c r="C1618" s="386"/>
      <c r="D1618" s="387"/>
      <c r="E1618" s="120"/>
      <c r="F1618" s="29"/>
    </row>
    <row r="1619" spans="1:6" s="181" customFormat="1" ht="25.5">
      <c r="A1619" s="388"/>
      <c r="B1619" s="1316" t="s">
        <v>3701</v>
      </c>
      <c r="C1619" s="386"/>
      <c r="D1619" s="387"/>
      <c r="E1619" s="120"/>
      <c r="F1619" s="29"/>
    </row>
    <row r="1620" spans="1:6" s="181" customFormat="1">
      <c r="A1620" s="388"/>
      <c r="B1620" s="1316" t="s">
        <v>3702</v>
      </c>
      <c r="C1620" s="386"/>
      <c r="D1620" s="387"/>
      <c r="E1620" s="120"/>
      <c r="F1620" s="29"/>
    </row>
    <row r="1621" spans="1:6" s="181" customFormat="1">
      <c r="A1621" s="388"/>
      <c r="B1621" s="1316" t="s">
        <v>3703</v>
      </c>
      <c r="C1621" s="386"/>
      <c r="D1621" s="387"/>
      <c r="E1621" s="120"/>
      <c r="F1621" s="29"/>
    </row>
    <row r="1622" spans="1:6" s="181" customFormat="1">
      <c r="A1622" s="388"/>
      <c r="B1622" s="1316" t="s">
        <v>3704</v>
      </c>
      <c r="C1622" s="386"/>
      <c r="D1622" s="387"/>
      <c r="E1622" s="120"/>
      <c r="F1622" s="29"/>
    </row>
    <row r="1623" spans="1:6" s="181" customFormat="1">
      <c r="A1623" s="388"/>
      <c r="B1623" s="1316"/>
      <c r="C1623" s="386"/>
      <c r="D1623" s="387"/>
      <c r="E1623" s="120"/>
      <c r="F1623" s="29"/>
    </row>
    <row r="1624" spans="1:6" s="181" customFormat="1">
      <c r="A1624" s="388"/>
      <c r="B1624" s="1316" t="s">
        <v>3705</v>
      </c>
      <c r="C1624" s="386"/>
      <c r="D1624" s="387"/>
      <c r="E1624" s="120"/>
      <c r="F1624" s="29"/>
    </row>
    <row r="1625" spans="1:6" s="181" customFormat="1" ht="51">
      <c r="A1625" s="388"/>
      <c r="B1625" s="1316" t="s">
        <v>3706</v>
      </c>
      <c r="C1625" s="386"/>
      <c r="D1625" s="387"/>
      <c r="E1625" s="120"/>
      <c r="F1625" s="29"/>
    </row>
    <row r="1626" spans="1:6" s="181" customFormat="1" ht="51">
      <c r="A1626" s="388"/>
      <c r="B1626" s="1316" t="s">
        <v>3707</v>
      </c>
      <c r="C1626" s="386"/>
      <c r="D1626" s="387"/>
      <c r="E1626" s="120"/>
      <c r="F1626" s="29"/>
    </row>
    <row r="1627" spans="1:6" s="181" customFormat="1" ht="25.5">
      <c r="A1627" s="388"/>
      <c r="B1627" s="1316" t="s">
        <v>3708</v>
      </c>
      <c r="C1627" s="386"/>
      <c r="D1627" s="387"/>
      <c r="E1627" s="120"/>
      <c r="F1627" s="29"/>
    </row>
    <row r="1628" spans="1:6" s="181" customFormat="1">
      <c r="A1628" s="388"/>
      <c r="B1628" s="1316"/>
      <c r="C1628" s="386"/>
      <c r="D1628" s="387"/>
      <c r="E1628" s="120"/>
      <c r="F1628" s="29"/>
    </row>
    <row r="1629" spans="1:6" s="181" customFormat="1">
      <c r="A1629" s="388"/>
      <c r="B1629" s="1316" t="s">
        <v>3709</v>
      </c>
      <c r="C1629" s="386"/>
      <c r="D1629" s="387"/>
      <c r="E1629" s="120"/>
      <c r="F1629" s="29"/>
    </row>
    <row r="1630" spans="1:6" s="181" customFormat="1" ht="51">
      <c r="A1630" s="388"/>
      <c r="B1630" s="1316" t="s">
        <v>3710</v>
      </c>
      <c r="C1630" s="386"/>
      <c r="D1630" s="387"/>
      <c r="E1630" s="120"/>
      <c r="F1630" s="29"/>
    </row>
    <row r="1631" spans="1:6" s="181" customFormat="1" ht="38.25">
      <c r="A1631" s="388"/>
      <c r="B1631" s="1316" t="s">
        <v>3711</v>
      </c>
      <c r="C1631" s="386"/>
      <c r="D1631" s="387"/>
      <c r="E1631" s="120"/>
      <c r="F1631" s="29"/>
    </row>
    <row r="1632" spans="1:6" s="181" customFormat="1" ht="51">
      <c r="A1632" s="388"/>
      <c r="B1632" s="1316" t="s">
        <v>3712</v>
      </c>
      <c r="C1632" s="386"/>
      <c r="D1632" s="387"/>
      <c r="E1632" s="120"/>
      <c r="F1632" s="29"/>
    </row>
    <row r="1633" spans="1:6" s="181" customFormat="1" ht="38.25">
      <c r="A1633" s="388"/>
      <c r="B1633" s="1316" t="s">
        <v>3713</v>
      </c>
      <c r="C1633" s="386"/>
      <c r="D1633" s="387"/>
      <c r="E1633" s="120"/>
      <c r="F1633" s="29"/>
    </row>
    <row r="1634" spans="1:6" s="181" customFormat="1">
      <c r="A1634" s="388"/>
      <c r="B1634" s="1316"/>
      <c r="C1634" s="386"/>
      <c r="D1634" s="387"/>
      <c r="E1634" s="120"/>
      <c r="F1634" s="29"/>
    </row>
    <row r="1635" spans="1:6" s="181" customFormat="1">
      <c r="A1635" s="388"/>
      <c r="B1635" s="1316" t="s">
        <v>3714</v>
      </c>
      <c r="C1635" s="386"/>
      <c r="D1635" s="387"/>
      <c r="E1635" s="120"/>
      <c r="F1635" s="29"/>
    </row>
    <row r="1636" spans="1:6" s="181" customFormat="1">
      <c r="A1636" s="388"/>
      <c r="B1636" s="1316" t="s">
        <v>3715</v>
      </c>
      <c r="C1636" s="386"/>
      <c r="D1636" s="387"/>
      <c r="E1636" s="120"/>
      <c r="F1636" s="29"/>
    </row>
    <row r="1637" spans="1:6" s="181" customFormat="1">
      <c r="A1637" s="388"/>
      <c r="B1637" s="1316" t="s">
        <v>3716</v>
      </c>
      <c r="C1637" s="386"/>
      <c r="D1637" s="387"/>
      <c r="E1637" s="120"/>
      <c r="F1637" s="29"/>
    </row>
    <row r="1638" spans="1:6" s="181" customFormat="1">
      <c r="A1638" s="388"/>
      <c r="B1638" s="1316" t="s">
        <v>3717</v>
      </c>
      <c r="C1638" s="386"/>
      <c r="D1638" s="387"/>
      <c r="E1638" s="120"/>
      <c r="F1638" s="29"/>
    </row>
    <row r="1639" spans="1:6" s="181" customFormat="1">
      <c r="A1639" s="388"/>
      <c r="B1639" s="1316" t="s">
        <v>3718</v>
      </c>
      <c r="C1639" s="386"/>
      <c r="D1639" s="387"/>
      <c r="E1639" s="120"/>
      <c r="F1639" s="29"/>
    </row>
    <row r="1640" spans="1:6" s="181" customFormat="1">
      <c r="A1640" s="388"/>
      <c r="B1640" s="1316" t="s">
        <v>3719</v>
      </c>
      <c r="C1640" s="386"/>
      <c r="D1640" s="387"/>
      <c r="E1640" s="120"/>
      <c r="F1640" s="29"/>
    </row>
    <row r="1641" spans="1:6" s="181" customFormat="1" ht="25.5">
      <c r="A1641" s="388"/>
      <c r="B1641" s="1316" t="s">
        <v>3720</v>
      </c>
      <c r="C1641" s="386"/>
      <c r="D1641" s="387"/>
      <c r="E1641" s="120"/>
      <c r="F1641" s="29"/>
    </row>
    <row r="1642" spans="1:6" s="181" customFormat="1">
      <c r="A1642" s="388"/>
      <c r="B1642" s="1316" t="s">
        <v>3721</v>
      </c>
      <c r="C1642" s="386"/>
      <c r="D1642" s="387"/>
      <c r="E1642" s="120"/>
      <c r="F1642" s="29"/>
    </row>
    <row r="1643" spans="1:6" s="181" customFormat="1">
      <c r="A1643" s="388"/>
      <c r="B1643" s="1316" t="s">
        <v>3722</v>
      </c>
      <c r="C1643" s="386"/>
      <c r="D1643" s="387"/>
      <c r="E1643" s="120"/>
      <c r="F1643" s="29"/>
    </row>
    <row r="1644" spans="1:6" s="181" customFormat="1" ht="25.5">
      <c r="A1644" s="388"/>
      <c r="B1644" s="1316" t="s">
        <v>3723</v>
      </c>
      <c r="C1644" s="418" t="s">
        <v>96</v>
      </c>
      <c r="D1644" s="419">
        <v>1</v>
      </c>
      <c r="E1644" s="183"/>
      <c r="F1644" s="29">
        <f t="shared" ref="F1644:F1688" si="11">D1644*E1644</f>
        <v>0</v>
      </c>
    </row>
    <row r="1645" spans="1:6" s="181" customFormat="1" ht="30" customHeight="1">
      <c r="A1645" s="394"/>
      <c r="B1645" s="395" t="s">
        <v>2939</v>
      </c>
      <c r="C1645" s="1344"/>
      <c r="D1645" s="397"/>
      <c r="E1645" s="103"/>
      <c r="F1645" s="29"/>
    </row>
    <row r="1646" spans="1:6" s="181" customFormat="1">
      <c r="A1646" s="388"/>
      <c r="B1646" s="236"/>
      <c r="C1646" s="386"/>
      <c r="D1646" s="387"/>
      <c r="E1646" s="120"/>
      <c r="F1646" s="29"/>
    </row>
    <row r="1647" spans="1:6" s="181" customFormat="1" ht="38.25">
      <c r="A1647" s="398">
        <f>IF((B1647&lt;&gt;""),A1599+1,"")</f>
        <v>12004</v>
      </c>
      <c r="B1647" s="251" t="s">
        <v>3322</v>
      </c>
      <c r="C1647" s="386"/>
      <c r="D1647" s="387"/>
      <c r="E1647" s="103"/>
      <c r="F1647" s="29"/>
    </row>
    <row r="1648" spans="1:6" s="181" customFormat="1">
      <c r="A1648" s="388"/>
      <c r="B1648" s="233" t="s">
        <v>3093</v>
      </c>
      <c r="C1648" s="400" t="s">
        <v>7</v>
      </c>
      <c r="D1648" s="401">
        <v>5</v>
      </c>
      <c r="E1648" s="103"/>
      <c r="F1648" s="29">
        <f t="shared" si="11"/>
        <v>0</v>
      </c>
    </row>
    <row r="1649" spans="1:6" s="181" customFormat="1">
      <c r="A1649" s="388"/>
      <c r="B1649" s="233" t="s">
        <v>2919</v>
      </c>
      <c r="C1649" s="400" t="s">
        <v>7</v>
      </c>
      <c r="D1649" s="401">
        <v>2</v>
      </c>
      <c r="E1649" s="103"/>
      <c r="F1649" s="29">
        <f t="shared" si="11"/>
        <v>0</v>
      </c>
    </row>
    <row r="1650" spans="1:6" s="181" customFormat="1">
      <c r="A1650" s="388"/>
      <c r="B1650" s="236" t="s">
        <v>3055</v>
      </c>
      <c r="C1650" s="400" t="s">
        <v>7</v>
      </c>
      <c r="D1650" s="401">
        <v>2</v>
      </c>
      <c r="E1650" s="103"/>
      <c r="F1650" s="29">
        <f t="shared" si="11"/>
        <v>0</v>
      </c>
    </row>
    <row r="1651" spans="1:6" s="181" customFormat="1">
      <c r="A1651" s="388"/>
      <c r="B1651" s="236"/>
      <c r="C1651" s="386"/>
      <c r="D1651" s="387"/>
      <c r="E1651" s="120"/>
      <c r="F1651" s="29"/>
    </row>
    <row r="1652" spans="1:6" s="181" customFormat="1" ht="38.25">
      <c r="A1652" s="398">
        <f>IF((B1652&lt;&gt;""),A1647+1,"")</f>
        <v>12005</v>
      </c>
      <c r="B1652" s="408" t="s">
        <v>3325</v>
      </c>
      <c r="C1652" s="418" t="s">
        <v>96</v>
      </c>
      <c r="D1652" s="419">
        <v>8</v>
      </c>
      <c r="E1652" s="183"/>
      <c r="F1652" s="29">
        <f t="shared" si="11"/>
        <v>0</v>
      </c>
    </row>
    <row r="1653" spans="1:6" s="181" customFormat="1">
      <c r="A1653" s="388"/>
      <c r="B1653" s="236"/>
      <c r="C1653" s="386"/>
      <c r="D1653" s="387"/>
      <c r="E1653" s="120"/>
      <c r="F1653" s="29"/>
    </row>
    <row r="1654" spans="1:6" s="181" customFormat="1">
      <c r="A1654" s="398">
        <f>IF((B1654&lt;&gt;""),A1652+1,"")</f>
        <v>12006</v>
      </c>
      <c r="B1654" s="343" t="s">
        <v>3071</v>
      </c>
      <c r="C1654" s="400" t="s">
        <v>7</v>
      </c>
      <c r="D1654" s="401">
        <v>8</v>
      </c>
      <c r="E1654" s="103"/>
      <c r="F1654" s="29">
        <f t="shared" si="11"/>
        <v>0</v>
      </c>
    </row>
    <row r="1655" spans="1:6" s="181" customFormat="1">
      <c r="A1655" s="388"/>
      <c r="B1655" s="236"/>
      <c r="C1655" s="386"/>
      <c r="D1655" s="387"/>
      <c r="E1655" s="120"/>
      <c r="F1655" s="29"/>
    </row>
    <row r="1656" spans="1:6" s="181" customFormat="1" ht="25.5">
      <c r="A1656" s="398">
        <f>IF((B1656&lt;&gt;""),A1654+1,"")</f>
        <v>12007</v>
      </c>
      <c r="B1656" s="408" t="s">
        <v>3724</v>
      </c>
      <c r="C1656" s="386"/>
      <c r="D1656" s="387"/>
      <c r="E1656" s="120"/>
      <c r="F1656" s="29"/>
    </row>
    <row r="1657" spans="1:6" s="181" customFormat="1">
      <c r="A1657" s="388"/>
      <c r="B1657" s="236" t="s">
        <v>2903</v>
      </c>
      <c r="C1657" s="400" t="s">
        <v>6</v>
      </c>
      <c r="D1657" s="401">
        <v>80</v>
      </c>
      <c r="E1657" s="103"/>
      <c r="F1657" s="29">
        <f t="shared" si="11"/>
        <v>0</v>
      </c>
    </row>
    <row r="1658" spans="1:6" s="181" customFormat="1">
      <c r="A1658" s="388"/>
      <c r="B1658" s="236" t="s">
        <v>2902</v>
      </c>
      <c r="C1658" s="400" t="s">
        <v>6</v>
      </c>
      <c r="D1658" s="401">
        <v>120</v>
      </c>
      <c r="E1658" s="103"/>
      <c r="F1658" s="29">
        <f t="shared" si="11"/>
        <v>0</v>
      </c>
    </row>
    <row r="1659" spans="1:6" s="181" customFormat="1">
      <c r="A1659" s="388"/>
      <c r="B1659" s="236"/>
      <c r="C1659" s="400"/>
      <c r="D1659" s="401"/>
      <c r="E1659" s="103"/>
      <c r="F1659" s="29"/>
    </row>
    <row r="1660" spans="1:6" s="181" customFormat="1" ht="63.75">
      <c r="A1660" s="398">
        <f>IF((B1660&lt;&gt;""),A1656+1,"")</f>
        <v>12008</v>
      </c>
      <c r="B1660" s="408" t="s">
        <v>3725</v>
      </c>
      <c r="C1660" s="386"/>
      <c r="D1660" s="387"/>
      <c r="E1660" s="120"/>
      <c r="F1660" s="29"/>
    </row>
    <row r="1661" spans="1:6" s="181" customFormat="1">
      <c r="A1661" s="388"/>
      <c r="B1661" s="236" t="s">
        <v>3053</v>
      </c>
      <c r="C1661" s="400" t="s">
        <v>6</v>
      </c>
      <c r="D1661" s="401">
        <v>20</v>
      </c>
      <c r="E1661" s="103"/>
      <c r="F1661" s="29">
        <f t="shared" si="11"/>
        <v>0</v>
      </c>
    </row>
    <row r="1662" spans="1:6" s="181" customFormat="1">
      <c r="A1662" s="388"/>
      <c r="B1662" s="236" t="s">
        <v>2902</v>
      </c>
      <c r="C1662" s="400" t="s">
        <v>6</v>
      </c>
      <c r="D1662" s="401">
        <v>50</v>
      </c>
      <c r="E1662" s="103"/>
      <c r="F1662" s="29">
        <f t="shared" si="11"/>
        <v>0</v>
      </c>
    </row>
    <row r="1663" spans="1:6" s="181" customFormat="1">
      <c r="A1663" s="388"/>
      <c r="B1663" s="236"/>
      <c r="C1663" s="386"/>
      <c r="D1663" s="387"/>
      <c r="E1663" s="120"/>
      <c r="F1663" s="29"/>
    </row>
    <row r="1664" spans="1:6" s="181" customFormat="1">
      <c r="A1664" s="398">
        <f>IF((B1664&lt;&gt;""),A1660+1,"")</f>
        <v>12009</v>
      </c>
      <c r="B1664" s="408" t="s">
        <v>3077</v>
      </c>
      <c r="C1664" s="386" t="s">
        <v>1265</v>
      </c>
      <c r="D1664" s="401">
        <v>100</v>
      </c>
      <c r="E1664" s="103"/>
      <c r="F1664" s="29">
        <f t="shared" si="11"/>
        <v>0</v>
      </c>
    </row>
    <row r="1665" spans="1:6" s="181" customFormat="1">
      <c r="A1665" s="388"/>
      <c r="B1665" s="408"/>
      <c r="C1665" s="386"/>
      <c r="D1665" s="401"/>
      <c r="E1665" s="103"/>
      <c r="F1665" s="29"/>
    </row>
    <row r="1666" spans="1:6" s="181" customFormat="1" ht="38.25">
      <c r="A1666" s="398">
        <f>IF((B1666&lt;&gt;""),A1664+1,"")</f>
        <v>12010</v>
      </c>
      <c r="B1666" s="408" t="s">
        <v>3726</v>
      </c>
      <c r="C1666" s="418" t="s">
        <v>1066</v>
      </c>
      <c r="D1666" s="419">
        <v>40</v>
      </c>
      <c r="E1666" s="183"/>
      <c r="F1666" s="29">
        <f t="shared" si="11"/>
        <v>0</v>
      </c>
    </row>
    <row r="1667" spans="1:6" s="181" customFormat="1">
      <c r="A1667" s="388"/>
      <c r="B1667" s="408"/>
      <c r="C1667" s="386"/>
      <c r="D1667" s="401"/>
      <c r="E1667" s="103"/>
      <c r="F1667" s="29"/>
    </row>
    <row r="1668" spans="1:6" s="181" customFormat="1" ht="38.25">
      <c r="A1668" s="398">
        <f>IF((B1668&lt;&gt;""),A1666+1,"")</f>
        <v>12011</v>
      </c>
      <c r="B1668" s="408" t="s">
        <v>3099</v>
      </c>
      <c r="C1668" s="418" t="s">
        <v>1066</v>
      </c>
      <c r="D1668" s="419">
        <v>5</v>
      </c>
      <c r="E1668" s="183"/>
      <c r="F1668" s="29">
        <f t="shared" si="11"/>
        <v>0</v>
      </c>
    </row>
    <row r="1669" spans="1:6" s="181" customFormat="1">
      <c r="A1669" s="388"/>
      <c r="B1669" s="408"/>
      <c r="C1669" s="386"/>
      <c r="D1669" s="401"/>
      <c r="E1669" s="103"/>
      <c r="F1669" s="29"/>
    </row>
    <row r="1670" spans="1:6" s="181" customFormat="1">
      <c r="A1670" s="398">
        <f>IF((B1670&lt;&gt;""),A1668+1,"")</f>
        <v>12012</v>
      </c>
      <c r="B1670" s="408" t="s">
        <v>3100</v>
      </c>
      <c r="C1670" s="418" t="s">
        <v>96</v>
      </c>
      <c r="D1670" s="419">
        <v>1</v>
      </c>
      <c r="E1670" s="183"/>
      <c r="F1670" s="29">
        <f t="shared" si="11"/>
        <v>0</v>
      </c>
    </row>
    <row r="1671" spans="1:6" s="181" customFormat="1">
      <c r="A1671" s="388"/>
      <c r="B1671" s="408"/>
      <c r="C1671" s="386"/>
      <c r="D1671" s="401"/>
      <c r="E1671" s="103"/>
      <c r="F1671" s="29"/>
    </row>
    <row r="1672" spans="1:6" s="181" customFormat="1">
      <c r="A1672" s="398">
        <f>IF((B1672&lt;&gt;""),A1670+1,"")</f>
        <v>12013</v>
      </c>
      <c r="B1672" s="408" t="s">
        <v>3105</v>
      </c>
      <c r="C1672" s="386"/>
      <c r="D1672" s="401"/>
      <c r="E1672" s="103"/>
      <c r="F1672" s="29"/>
    </row>
    <row r="1673" spans="1:6" s="181" customFormat="1">
      <c r="A1673" s="388"/>
      <c r="B1673" s="408" t="s">
        <v>3727</v>
      </c>
      <c r="C1673" s="386"/>
      <c r="D1673" s="401"/>
      <c r="E1673" s="103"/>
      <c r="F1673" s="29"/>
    </row>
    <row r="1674" spans="1:6" s="181" customFormat="1">
      <c r="A1674" s="388"/>
      <c r="B1674" s="408" t="s">
        <v>3107</v>
      </c>
      <c r="C1674" s="418" t="s">
        <v>96</v>
      </c>
      <c r="D1674" s="419">
        <v>1</v>
      </c>
      <c r="E1674" s="183"/>
      <c r="F1674" s="29">
        <f t="shared" si="11"/>
        <v>0</v>
      </c>
    </row>
    <row r="1675" spans="1:6" s="181" customFormat="1">
      <c r="A1675" s="388"/>
      <c r="B1675" s="408"/>
      <c r="C1675" s="386"/>
      <c r="D1675" s="401"/>
      <c r="E1675" s="103"/>
      <c r="F1675" s="29"/>
    </row>
    <row r="1676" spans="1:6" s="181" customFormat="1" ht="38.25">
      <c r="A1676" s="398">
        <f>IF((B1676&lt;&gt;""),A1672+1,"")</f>
        <v>12014</v>
      </c>
      <c r="B1676" s="408" t="s">
        <v>3220</v>
      </c>
      <c r="C1676" s="418" t="s">
        <v>96</v>
      </c>
      <c r="D1676" s="419">
        <v>1</v>
      </c>
      <c r="E1676" s="183"/>
      <c r="F1676" s="29">
        <f t="shared" si="11"/>
        <v>0</v>
      </c>
    </row>
    <row r="1677" spans="1:6" s="181" customFormat="1">
      <c r="A1677" s="388"/>
      <c r="B1677" s="1389"/>
      <c r="C1677" s="386"/>
      <c r="D1677" s="387"/>
      <c r="E1677" s="103"/>
      <c r="F1677" s="29"/>
    </row>
    <row r="1678" spans="1:6" s="181" customFormat="1" ht="25.5">
      <c r="A1678" s="398">
        <f>IF((B1678&lt;&gt;""),A1676+1,"")</f>
        <v>12015</v>
      </c>
      <c r="B1678" s="1361" t="s">
        <v>3109</v>
      </c>
      <c r="C1678" s="1334" t="s">
        <v>96</v>
      </c>
      <c r="D1678" s="1332">
        <v>1</v>
      </c>
      <c r="E1678" s="183"/>
      <c r="F1678" s="29">
        <f t="shared" si="11"/>
        <v>0</v>
      </c>
    </row>
    <row r="1679" spans="1:6" s="181" customFormat="1">
      <c r="A1679" s="388"/>
      <c r="B1679" s="1361"/>
      <c r="C1679" s="1334"/>
      <c r="D1679" s="1332"/>
      <c r="E1679" s="183"/>
      <c r="F1679" s="29"/>
    </row>
    <row r="1680" spans="1:6" s="181" customFormat="1" ht="63.75">
      <c r="A1680" s="398">
        <f>IF((B1680&lt;&gt;""),A1678+1,"")</f>
        <v>12016</v>
      </c>
      <c r="B1680" s="1352" t="s">
        <v>3110</v>
      </c>
      <c r="C1680" s="1344" t="s">
        <v>96</v>
      </c>
      <c r="D1680" s="1345">
        <v>1</v>
      </c>
      <c r="E1680" s="1359"/>
      <c r="F1680" s="29">
        <f t="shared" si="11"/>
        <v>0</v>
      </c>
    </row>
    <row r="1681" spans="1:6" s="181" customFormat="1">
      <c r="A1681" s="388"/>
      <c r="B1681" s="1352"/>
      <c r="C1681" s="1344"/>
      <c r="D1681" s="1345"/>
      <c r="E1681" s="1359"/>
      <c r="F1681" s="29"/>
    </row>
    <row r="1682" spans="1:6" s="181" customFormat="1" ht="25.5">
      <c r="A1682" s="398">
        <f>IF((B1682&lt;&gt;""),A1680+1,"")</f>
        <v>12017</v>
      </c>
      <c r="B1682" s="1352" t="s">
        <v>3156</v>
      </c>
      <c r="C1682" s="1344" t="s">
        <v>96</v>
      </c>
      <c r="D1682" s="1345">
        <v>1</v>
      </c>
      <c r="E1682" s="1359"/>
      <c r="F1682" s="29">
        <f t="shared" si="11"/>
        <v>0</v>
      </c>
    </row>
    <row r="1683" spans="1:6" s="181" customFormat="1">
      <c r="A1683" s="388"/>
      <c r="B1683" s="1352"/>
      <c r="C1683" s="1344"/>
      <c r="D1683" s="1360"/>
      <c r="E1683" s="1359"/>
      <c r="F1683" s="29"/>
    </row>
    <row r="1684" spans="1:6" s="181" customFormat="1">
      <c r="A1684" s="398">
        <f>IF((B1684&lt;&gt;""),A1682+1,"")</f>
        <v>12018</v>
      </c>
      <c r="B1684" s="1352" t="s">
        <v>3157</v>
      </c>
      <c r="C1684" s="1344" t="s">
        <v>96</v>
      </c>
      <c r="D1684" s="1345">
        <v>1</v>
      </c>
      <c r="E1684" s="1359"/>
      <c r="F1684" s="29">
        <f t="shared" si="11"/>
        <v>0</v>
      </c>
    </row>
    <row r="1685" spans="1:6" s="181" customFormat="1">
      <c r="A1685" s="388"/>
      <c r="B1685" s="1352"/>
      <c r="C1685" s="1344"/>
      <c r="D1685" s="1360"/>
      <c r="E1685" s="1359"/>
      <c r="F1685" s="29"/>
    </row>
    <row r="1686" spans="1:6" s="181" customFormat="1" ht="51">
      <c r="A1686" s="398">
        <f>IF((B1686&lt;&gt;""),A1684+1,"")</f>
        <v>12019</v>
      </c>
      <c r="B1686" s="1352" t="s">
        <v>3112</v>
      </c>
      <c r="C1686" s="1344" t="s">
        <v>8</v>
      </c>
      <c r="D1686" s="1345">
        <v>1</v>
      </c>
      <c r="E1686" s="1359"/>
      <c r="F1686" s="29">
        <f t="shared" si="11"/>
        <v>0</v>
      </c>
    </row>
    <row r="1687" spans="1:6" s="181" customFormat="1">
      <c r="A1687" s="388"/>
      <c r="B1687" s="1352"/>
      <c r="C1687" s="1344"/>
      <c r="D1687" s="1345"/>
      <c r="E1687" s="1359"/>
      <c r="F1687" s="29"/>
    </row>
    <row r="1688" spans="1:6" s="181" customFormat="1" ht="13.5" thickBot="1">
      <c r="A1688" s="398">
        <f>IF((B1688&lt;&gt;""),A1686+1,"")</f>
        <v>12020</v>
      </c>
      <c r="B1688" s="1362" t="s">
        <v>3159</v>
      </c>
      <c r="C1688" s="1363" t="s">
        <v>96</v>
      </c>
      <c r="D1688" s="1364">
        <v>1</v>
      </c>
      <c r="E1688" s="1365"/>
      <c r="F1688" s="29">
        <f t="shared" si="11"/>
        <v>0</v>
      </c>
    </row>
    <row r="1689" spans="1:6" s="181" customFormat="1" ht="13.5" thickTop="1">
      <c r="A1689" s="388"/>
      <c r="B1689" s="1352"/>
      <c r="C1689" s="1344"/>
      <c r="D1689" s="1345"/>
      <c r="E1689" s="1359"/>
      <c r="F1689" s="29"/>
    </row>
    <row r="1690" spans="1:6" s="181" customFormat="1" ht="25.5">
      <c r="A1690" s="388"/>
      <c r="B1690" s="292" t="s">
        <v>3728</v>
      </c>
      <c r="C1690" s="386"/>
      <c r="D1690" s="387"/>
      <c r="E1690" s="120"/>
      <c r="F1690" s="205">
        <f>SUM(F1564:F1688)</f>
        <v>0</v>
      </c>
    </row>
    <row r="1691" spans="1:6" s="181" customFormat="1">
      <c r="A1691" s="388"/>
      <c r="B1691" s="236"/>
      <c r="C1691" s="386"/>
      <c r="D1691" s="387"/>
      <c r="E1691" s="120"/>
      <c r="F1691" s="212"/>
    </row>
    <row r="1692" spans="1:6" s="181" customFormat="1">
      <c r="A1692" s="388"/>
      <c r="B1692" s="236"/>
      <c r="C1692" s="386"/>
      <c r="D1692" s="387"/>
      <c r="E1692" s="120"/>
      <c r="F1692" s="212"/>
    </row>
    <row r="1693" spans="1:6" s="181" customFormat="1">
      <c r="A1693" s="388"/>
      <c r="B1693" s="236"/>
      <c r="C1693" s="386"/>
      <c r="D1693" s="387"/>
      <c r="E1693" s="120"/>
      <c r="F1693" s="212"/>
    </row>
    <row r="1694" spans="1:6" s="181" customFormat="1" ht="18" customHeight="1">
      <c r="A1694" s="391"/>
      <c r="B1694" s="1421" t="s">
        <v>9</v>
      </c>
      <c r="C1694" s="1421"/>
      <c r="D1694" s="1421"/>
      <c r="E1694" s="1422"/>
      <c r="F1694" s="1168"/>
    </row>
    <row r="1695" spans="1:6" s="181" customFormat="1" ht="18">
      <c r="A1695" s="391"/>
      <c r="B1695" s="1423"/>
      <c r="C1695" s="1424"/>
      <c r="D1695" s="1423"/>
      <c r="E1695" s="1425"/>
      <c r="F1695" s="1168"/>
    </row>
    <row r="1696" spans="1:6" s="181" customFormat="1" ht="18">
      <c r="A1696" s="391"/>
      <c r="B1696" s="1423"/>
      <c r="C1696" s="1424"/>
      <c r="D1696" s="1423"/>
      <c r="E1696" s="1425"/>
      <c r="F1696" s="1168"/>
    </row>
    <row r="1697" spans="1:6" s="181" customFormat="1">
      <c r="A1697" s="391"/>
      <c r="B1697" s="1426"/>
      <c r="C1697" s="444"/>
      <c r="D1697" s="433"/>
      <c r="E1697" s="1314"/>
      <c r="F1697" s="1168"/>
    </row>
    <row r="1698" spans="1:6" s="181" customFormat="1">
      <c r="A1698" s="391" t="s">
        <v>1058</v>
      </c>
      <c r="B1698" s="1427" t="str">
        <f>B9</f>
        <v>SPREMNICI UNP-a I KUĆNI PRIKLJUČAK</v>
      </c>
      <c r="C1698" s="444"/>
      <c r="D1698" s="433"/>
      <c r="E1698" s="1314"/>
      <c r="F1698" s="1168">
        <f>F31</f>
        <v>0</v>
      </c>
    </row>
    <row r="1699" spans="1:6" s="181" customFormat="1">
      <c r="A1699" s="391"/>
      <c r="B1699" s="1426"/>
      <c r="C1699" s="444"/>
      <c r="D1699" s="433"/>
      <c r="E1699" s="1314"/>
      <c r="F1699" s="1168"/>
    </row>
    <row r="1700" spans="1:6" s="181" customFormat="1">
      <c r="A1700" s="391" t="s">
        <v>1067</v>
      </c>
      <c r="B1700" s="1427" t="str">
        <f>B112</f>
        <v xml:space="preserve">PLINSKA INSTALACIJA - NEMJERENI DIO </v>
      </c>
      <c r="C1700" s="444"/>
      <c r="D1700" s="433"/>
      <c r="E1700" s="1314"/>
      <c r="F1700" s="1168">
        <f>F110</f>
        <v>0</v>
      </c>
    </row>
    <row r="1701" spans="1:6" s="181" customFormat="1">
      <c r="A1701" s="391"/>
      <c r="B1701" s="1426"/>
      <c r="C1701" s="444"/>
      <c r="D1701" s="433"/>
      <c r="E1701" s="1314"/>
      <c r="F1701" s="365"/>
    </row>
    <row r="1702" spans="1:6" s="181" customFormat="1">
      <c r="A1702" s="420" t="s">
        <v>1092</v>
      </c>
      <c r="B1702" s="1428" t="str">
        <f>B145</f>
        <v xml:space="preserve">PLINSKA INSTALACIJA - MJERENI DIO </v>
      </c>
      <c r="C1702" s="444"/>
      <c r="D1702" s="433"/>
      <c r="E1702" s="1429"/>
      <c r="F1702" s="205">
        <f>F201</f>
        <v>0</v>
      </c>
    </row>
    <row r="1703" spans="1:6" s="181" customFormat="1">
      <c r="A1703" s="420"/>
      <c r="B1703" s="1430"/>
      <c r="C1703" s="444"/>
      <c r="D1703" s="433"/>
      <c r="E1703" s="1429"/>
      <c r="F1703" s="205"/>
    </row>
    <row r="1704" spans="1:6" s="181" customFormat="1">
      <c r="A1704" s="420" t="s">
        <v>1099</v>
      </c>
      <c r="B1704" s="1430" t="str">
        <f>B203</f>
        <v>KOTLOVNICA</v>
      </c>
      <c r="C1704" s="444"/>
      <c r="D1704" s="433"/>
      <c r="E1704" s="1429"/>
      <c r="F1704" s="205">
        <f>F510</f>
        <v>0</v>
      </c>
    </row>
    <row r="1705" spans="1:6" s="181" customFormat="1">
      <c r="A1705" s="420"/>
      <c r="B1705" s="1430"/>
      <c r="C1705" s="444"/>
      <c r="D1705" s="433"/>
      <c r="E1705" s="1429"/>
      <c r="F1705" s="205"/>
    </row>
    <row r="1706" spans="1:6" s="181" customFormat="1">
      <c r="A1706" s="420" t="s">
        <v>1137</v>
      </c>
      <c r="B1706" s="1430" t="str">
        <f>B512</f>
        <v>RADIJATORSKO GRIJANJE</v>
      </c>
      <c r="C1706" s="444"/>
      <c r="D1706" s="433"/>
      <c r="E1706" s="1429"/>
      <c r="F1706" s="205">
        <f>F599</f>
        <v>0</v>
      </c>
    </row>
    <row r="1707" spans="1:6" s="181" customFormat="1">
      <c r="A1707" s="420"/>
      <c r="B1707" s="1430"/>
      <c r="C1707" s="444"/>
      <c r="D1707" s="433"/>
      <c r="E1707" s="1429"/>
      <c r="F1707" s="205"/>
    </row>
    <row r="1708" spans="1:6" s="181" customFormat="1" ht="25.5">
      <c r="A1708" s="420" t="s">
        <v>1140</v>
      </c>
      <c r="B1708" s="1430" t="str">
        <f>B601</f>
        <v>RASHLADNI UREĐAJI - PRIPREMA RASHLADNOG MEDIJA - VENTILOKONVEKTORI</v>
      </c>
      <c r="C1708" s="444"/>
      <c r="D1708" s="433"/>
      <c r="E1708" s="1429"/>
      <c r="F1708" s="205">
        <f>F696</f>
        <v>0</v>
      </c>
    </row>
    <row r="1709" spans="1:6" s="181" customFormat="1">
      <c r="A1709" s="420"/>
      <c r="B1709" s="1430"/>
      <c r="C1709" s="444"/>
      <c r="D1709" s="433"/>
      <c r="E1709" s="1429"/>
      <c r="F1709" s="205"/>
    </row>
    <row r="1710" spans="1:6" s="181" customFormat="1">
      <c r="A1710" s="420" t="s">
        <v>1113</v>
      </c>
      <c r="B1710" s="1430" t="str">
        <f>B698</f>
        <v>VENTILOKONVEKTORI</v>
      </c>
      <c r="C1710" s="444"/>
      <c r="D1710" s="433"/>
      <c r="E1710" s="1429"/>
      <c r="F1710" s="205">
        <f>F954</f>
        <v>0</v>
      </c>
    </row>
    <row r="1711" spans="1:6" s="181" customFormat="1">
      <c r="A1711" s="420"/>
      <c r="B1711" s="1430"/>
      <c r="C1711" s="444"/>
      <c r="D1711" s="433"/>
      <c r="E1711" s="1429"/>
      <c r="F1711" s="205"/>
    </row>
    <row r="1712" spans="1:6" s="181" customFormat="1">
      <c r="A1712" s="420" t="s">
        <v>1118</v>
      </c>
      <c r="B1712" s="1430" t="str">
        <f>B957</f>
        <v>VENTILACIJA KUHINJE I BLAGOVAONICE</v>
      </c>
      <c r="C1712" s="444"/>
      <c r="D1712" s="433"/>
      <c r="E1712" s="1429"/>
      <c r="F1712" s="205">
        <f>F1138</f>
        <v>0</v>
      </c>
    </row>
    <row r="1713" spans="1:6" s="181" customFormat="1">
      <c r="A1713" s="420"/>
      <c r="B1713" s="1430"/>
      <c r="C1713" s="444"/>
      <c r="D1713" s="433"/>
      <c r="E1713" s="1429"/>
      <c r="F1713" s="205"/>
    </row>
    <row r="1714" spans="1:6" s="181" customFormat="1">
      <c r="A1714" s="420" t="s">
        <v>1150</v>
      </c>
      <c r="B1714" s="1430" t="str">
        <f>B1141</f>
        <v>VENTILACIJA GARDEROBA I SANITARIJA</v>
      </c>
      <c r="C1714" s="444"/>
      <c r="D1714" s="433"/>
      <c r="E1714" s="1429"/>
      <c r="F1714" s="205">
        <f>F1267</f>
        <v>0</v>
      </c>
    </row>
    <row r="1715" spans="1:6" s="181" customFormat="1">
      <c r="A1715" s="420"/>
      <c r="B1715" s="1430"/>
      <c r="C1715" s="444"/>
      <c r="D1715" s="433"/>
      <c r="E1715" s="1429"/>
      <c r="F1715" s="205"/>
    </row>
    <row r="1716" spans="1:6" s="181" customFormat="1" ht="25.5">
      <c r="A1716" s="420" t="s">
        <v>1153</v>
      </c>
      <c r="B1716" s="1430" t="str">
        <f>B1270</f>
        <v>RASHLADNI UREĐAJ - PRIPREMA RASHLADNOG MEDIJA - DVORANA</v>
      </c>
      <c r="C1716" s="444"/>
      <c r="D1716" s="433"/>
      <c r="E1716" s="1429"/>
      <c r="F1716" s="205">
        <f>F1365</f>
        <v>0</v>
      </c>
    </row>
    <row r="1717" spans="1:6" s="181" customFormat="1">
      <c r="A1717" s="420"/>
      <c r="B1717" s="1430"/>
      <c r="C1717" s="444"/>
      <c r="D1717" s="433"/>
      <c r="E1717" s="1429"/>
      <c r="F1717" s="205"/>
    </row>
    <row r="1718" spans="1:6" s="181" customFormat="1">
      <c r="A1718" s="420" t="s">
        <v>1156</v>
      </c>
      <c r="B1718" s="1430" t="str">
        <f>B1368</f>
        <v>PODNO GRIJANJE</v>
      </c>
      <c r="C1718" s="444"/>
      <c r="D1718" s="433"/>
      <c r="E1718" s="1429"/>
      <c r="F1718" s="205">
        <f>F1454</f>
        <v>0</v>
      </c>
    </row>
    <row r="1719" spans="1:6" s="181" customFormat="1">
      <c r="A1719" s="420"/>
      <c r="B1719" s="1430"/>
      <c r="C1719" s="444"/>
      <c r="D1719" s="433"/>
      <c r="E1719" s="1429"/>
      <c r="F1719" s="205"/>
    </row>
    <row r="1720" spans="1:6" s="181" customFormat="1" ht="13.5" thickBot="1">
      <c r="A1720" s="420" t="s">
        <v>1158</v>
      </c>
      <c r="B1720" s="1431" t="str">
        <f>B1458</f>
        <v>GRIJANJE I VENTILACIJA SPORTSKA DVORANE</v>
      </c>
      <c r="C1720" s="445"/>
      <c r="D1720" s="446"/>
      <c r="E1720" s="1432"/>
      <c r="F1720" s="1433">
        <f>F1690</f>
        <v>0</v>
      </c>
    </row>
    <row r="1721" spans="1:6" s="181" customFormat="1" ht="13.5" thickTop="1">
      <c r="A1721" s="391"/>
      <c r="B1721" s="1426"/>
      <c r="C1721" s="444"/>
      <c r="D1721" s="433"/>
      <c r="E1721" s="1314"/>
      <c r="F1721" s="1168"/>
    </row>
    <row r="1722" spans="1:6" s="181" customFormat="1">
      <c r="A1722" s="391"/>
      <c r="B1722" s="1426" t="s">
        <v>2642</v>
      </c>
      <c r="C1722" s="444"/>
      <c r="D1722" s="433"/>
      <c r="E1722" s="1314"/>
      <c r="F1722" s="1168">
        <f>SUM(F1698:F1720)</f>
        <v>0</v>
      </c>
    </row>
    <row r="1723" spans="1:6" s="181" customFormat="1">
      <c r="A1723" s="391"/>
      <c r="B1723" s="1426"/>
      <c r="C1723" s="444"/>
      <c r="D1723" s="433"/>
      <c r="E1723" s="1314"/>
      <c r="F1723" s="1168"/>
    </row>
    <row r="1724" spans="1:6" s="181" customFormat="1" ht="13.5" thickBot="1">
      <c r="A1724" s="420"/>
      <c r="B1724" s="1431" t="s">
        <v>3729</v>
      </c>
      <c r="C1724" s="445"/>
      <c r="D1724" s="446"/>
      <c r="E1724" s="1432"/>
      <c r="F1724" s="1433">
        <f>F1722*0.25</f>
        <v>0</v>
      </c>
    </row>
    <row r="1725" spans="1:6" s="181" customFormat="1" ht="13.5" thickTop="1">
      <c r="A1725" s="391"/>
      <c r="B1725" s="1426"/>
      <c r="C1725" s="444"/>
      <c r="D1725" s="433"/>
      <c r="E1725" s="1314"/>
      <c r="F1725" s="1168"/>
    </row>
    <row r="1726" spans="1:6" s="181" customFormat="1" ht="15">
      <c r="A1726" s="447"/>
      <c r="B1726" s="1434" t="s">
        <v>10</v>
      </c>
      <c r="C1726" s="448"/>
      <c r="D1726" s="449"/>
      <c r="E1726" s="1435"/>
      <c r="F1726" s="1436">
        <f>F1722+F1724</f>
        <v>0</v>
      </c>
    </row>
    <row r="1727" spans="1:6" s="181" customFormat="1">
      <c r="A1727" s="388"/>
      <c r="B1727" s="236"/>
      <c r="C1727" s="386"/>
      <c r="D1727" s="387"/>
      <c r="E1727" s="120"/>
      <c r="F1727" s="212"/>
    </row>
    <row r="1728" spans="1:6" s="181" customFormat="1">
      <c r="A1728" s="388"/>
      <c r="B1728" s="236"/>
      <c r="C1728" s="386"/>
      <c r="D1728" s="387"/>
      <c r="E1728" s="120"/>
      <c r="F1728" s="212"/>
    </row>
    <row r="1729" spans="1:6" s="181" customFormat="1">
      <c r="A1729" s="388"/>
      <c r="B1729" s="450" t="s">
        <v>1073</v>
      </c>
      <c r="C1729" s="386"/>
      <c r="D1729" s="387"/>
      <c r="E1729" s="120"/>
      <c r="F1729" s="212"/>
    </row>
    <row r="1730" spans="1:6" s="181" customFormat="1" ht="25.5">
      <c r="A1730" s="388"/>
      <c r="B1730" s="1437" t="s">
        <v>3730</v>
      </c>
      <c r="C1730" s="386"/>
      <c r="D1730" s="387"/>
      <c r="E1730" s="120"/>
      <c r="F1730" s="212"/>
    </row>
    <row r="1731" spans="1:6" s="181" customFormat="1">
      <c r="A1731" s="388"/>
      <c r="B1731" s="1437"/>
      <c r="C1731" s="386"/>
      <c r="D1731" s="387"/>
      <c r="E1731" s="120"/>
      <c r="F1731" s="212"/>
    </row>
    <row r="1732" spans="1:6" s="181" customFormat="1" ht="39.75" customHeight="1">
      <c r="A1732" s="388"/>
      <c r="B1732" s="1437" t="s">
        <v>3731</v>
      </c>
      <c r="C1732" s="386"/>
      <c r="D1732" s="387"/>
      <c r="E1732" s="120"/>
      <c r="F1732" s="212"/>
    </row>
    <row r="1733" spans="1:6" s="181" customFormat="1">
      <c r="A1733" s="388"/>
      <c r="B1733" s="1437"/>
      <c r="C1733" s="386"/>
      <c r="D1733" s="387"/>
      <c r="E1733" s="120"/>
      <c r="F1733" s="212"/>
    </row>
    <row r="1734" spans="1:6" s="181" customFormat="1" ht="76.5">
      <c r="A1734" s="388"/>
      <c r="B1734" s="1437" t="s">
        <v>3732</v>
      </c>
      <c r="C1734" s="386"/>
      <c r="D1734" s="387"/>
      <c r="E1734" s="120"/>
      <c r="F1734" s="212"/>
    </row>
    <row r="1735" spans="1:6" s="181" customFormat="1">
      <c r="A1735" s="388"/>
      <c r="B1735" s="1437"/>
      <c r="C1735" s="386"/>
      <c r="D1735" s="387"/>
      <c r="E1735" s="120"/>
      <c r="F1735" s="212"/>
    </row>
    <row r="1736" spans="1:6" s="181" customFormat="1" ht="38.25">
      <c r="A1736" s="388"/>
      <c r="B1736" s="1437" t="s">
        <v>3733</v>
      </c>
      <c r="C1736" s="386"/>
      <c r="D1736" s="387"/>
      <c r="E1736" s="120"/>
      <c r="F1736" s="212"/>
    </row>
    <row r="1737" spans="1:6" s="181" customFormat="1">
      <c r="A1737" s="388"/>
      <c r="B1737" s="1437"/>
      <c r="C1737" s="386"/>
      <c r="D1737" s="387"/>
      <c r="E1737" s="120"/>
      <c r="F1737" s="212"/>
    </row>
    <row r="1738" spans="1:6" s="181" customFormat="1">
      <c r="A1738" s="388"/>
      <c r="B1738" s="236"/>
      <c r="C1738" s="386"/>
      <c r="D1738" s="387"/>
      <c r="E1738" s="120"/>
      <c r="F1738" s="212"/>
    </row>
    <row r="1739" spans="1:6" s="181" customFormat="1">
      <c r="A1739" s="388"/>
      <c r="B1739" s="236"/>
      <c r="C1739" s="386"/>
      <c r="D1739" s="387"/>
      <c r="E1739" s="120"/>
      <c r="F1739" s="212"/>
    </row>
    <row r="1740" spans="1:6" s="181" customFormat="1">
      <c r="A1740" s="388"/>
      <c r="B1740" s="236"/>
      <c r="C1740" s="386"/>
      <c r="D1740" s="387"/>
      <c r="E1740" s="120"/>
      <c r="F1740" s="212"/>
    </row>
    <row r="1741" spans="1:6" s="181" customFormat="1">
      <c r="A1741" s="388"/>
      <c r="B1741" s="236"/>
      <c r="C1741" s="386"/>
      <c r="D1741" s="387"/>
      <c r="E1741" s="120"/>
      <c r="F1741" s="212"/>
    </row>
    <row r="1742" spans="1:6" s="181" customFormat="1">
      <c r="A1742" s="388"/>
      <c r="B1742" s="236"/>
      <c r="C1742" s="386"/>
      <c r="D1742" s="387"/>
      <c r="E1742" s="120"/>
      <c r="F1742" s="212"/>
    </row>
    <row r="1743" spans="1:6" s="181" customFormat="1">
      <c r="A1743" s="388"/>
      <c r="B1743" s="236"/>
      <c r="C1743" s="386"/>
      <c r="D1743" s="387"/>
      <c r="E1743" s="120"/>
      <c r="F1743" s="212"/>
    </row>
    <row r="1744" spans="1:6" s="181" customFormat="1">
      <c r="A1744" s="388"/>
      <c r="B1744" s="236"/>
      <c r="C1744" s="386"/>
      <c r="D1744" s="387"/>
      <c r="E1744" s="120"/>
      <c r="F1744" s="212"/>
    </row>
    <row r="1745" spans="1:6" s="181" customFormat="1">
      <c r="A1745" s="388"/>
      <c r="B1745" s="236"/>
      <c r="C1745" s="386"/>
      <c r="D1745" s="387"/>
      <c r="E1745" s="120"/>
      <c r="F1745" s="212"/>
    </row>
    <row r="1746" spans="1:6" s="181" customFormat="1">
      <c r="A1746" s="388"/>
      <c r="B1746" s="236"/>
      <c r="C1746" s="386"/>
      <c r="D1746" s="387"/>
      <c r="E1746" s="120"/>
      <c r="F1746" s="212"/>
    </row>
    <row r="1747" spans="1:6" s="181" customFormat="1">
      <c r="A1747" s="388"/>
      <c r="B1747" s="236"/>
      <c r="C1747" s="386"/>
      <c r="D1747" s="387"/>
      <c r="E1747" s="120"/>
      <c r="F1747" s="212"/>
    </row>
    <row r="1748" spans="1:6" s="181" customFormat="1">
      <c r="A1748" s="388"/>
      <c r="B1748" s="236"/>
      <c r="C1748" s="386"/>
      <c r="D1748" s="387"/>
      <c r="E1748" s="120"/>
      <c r="F1748" s="212"/>
    </row>
    <row r="1749" spans="1:6" s="181" customFormat="1">
      <c r="A1749" s="388"/>
      <c r="B1749" s="236"/>
      <c r="C1749" s="386"/>
      <c r="D1749" s="387"/>
      <c r="E1749" s="120"/>
      <c r="F1749" s="212"/>
    </row>
    <row r="1750" spans="1:6" s="181" customFormat="1">
      <c r="A1750" s="388"/>
      <c r="B1750" s="236"/>
      <c r="C1750" s="386"/>
      <c r="D1750" s="387"/>
      <c r="E1750" s="120"/>
      <c r="F1750" s="212"/>
    </row>
    <row r="1751" spans="1:6" s="181" customFormat="1">
      <c r="A1751" s="388"/>
      <c r="B1751" s="236"/>
      <c r="C1751" s="386"/>
      <c r="D1751" s="387"/>
      <c r="E1751" s="120"/>
      <c r="F1751" s="212"/>
    </row>
    <row r="1752" spans="1:6" s="181" customFormat="1">
      <c r="A1752" s="388"/>
      <c r="B1752" s="236"/>
      <c r="C1752" s="386"/>
      <c r="D1752" s="387"/>
      <c r="E1752" s="120"/>
      <c r="F1752" s="212"/>
    </row>
    <row r="1753" spans="1:6" s="181" customFormat="1">
      <c r="A1753" s="388"/>
      <c r="B1753" s="236"/>
      <c r="C1753" s="386"/>
      <c r="D1753" s="387"/>
      <c r="E1753" s="120"/>
      <c r="F1753" s="212"/>
    </row>
    <row r="1754" spans="1:6" s="181" customFormat="1">
      <c r="A1754" s="388"/>
      <c r="B1754" s="236"/>
      <c r="C1754" s="386"/>
      <c r="D1754" s="387"/>
      <c r="E1754" s="120"/>
      <c r="F1754" s="212"/>
    </row>
    <row r="1755" spans="1:6" s="181" customFormat="1">
      <c r="A1755" s="388"/>
      <c r="B1755" s="236"/>
      <c r="C1755" s="386"/>
      <c r="D1755" s="387"/>
      <c r="E1755" s="120"/>
      <c r="F1755" s="212"/>
    </row>
    <row r="1756" spans="1:6" s="181" customFormat="1">
      <c r="A1756" s="388"/>
      <c r="B1756" s="236"/>
      <c r="C1756" s="386"/>
      <c r="D1756" s="387"/>
      <c r="E1756" s="120"/>
      <c r="F1756" s="212"/>
    </row>
    <row r="1757" spans="1:6" s="181" customFormat="1">
      <c r="A1757" s="388"/>
      <c r="B1757" s="236"/>
      <c r="C1757" s="386"/>
      <c r="D1757" s="387"/>
      <c r="E1757" s="120"/>
      <c r="F1757" s="212"/>
    </row>
    <row r="1758" spans="1:6" s="181" customFormat="1">
      <c r="A1758" s="388"/>
      <c r="B1758" s="236"/>
      <c r="C1758" s="386"/>
      <c r="D1758" s="387"/>
      <c r="E1758" s="120"/>
      <c r="F1758" s="212"/>
    </row>
    <row r="1759" spans="1:6" s="181" customFormat="1">
      <c r="A1759" s="388"/>
      <c r="B1759" s="236"/>
      <c r="C1759" s="386"/>
      <c r="D1759" s="387"/>
      <c r="E1759" s="120"/>
      <c r="F1759" s="212"/>
    </row>
    <row r="1760" spans="1:6" s="181" customFormat="1">
      <c r="A1760" s="388"/>
      <c r="B1760" s="236"/>
      <c r="C1760" s="386"/>
      <c r="D1760" s="387"/>
      <c r="E1760" s="120"/>
      <c r="F1760" s="212"/>
    </row>
    <row r="1761" spans="1:6" s="181" customFormat="1">
      <c r="A1761" s="388"/>
      <c r="B1761" s="236"/>
      <c r="C1761" s="386"/>
      <c r="D1761" s="387"/>
      <c r="E1761" s="120"/>
      <c r="F1761" s="212"/>
    </row>
    <row r="1762" spans="1:6" s="181" customFormat="1">
      <c r="A1762" s="388"/>
      <c r="B1762" s="236"/>
      <c r="C1762" s="386"/>
      <c r="D1762" s="387"/>
      <c r="E1762" s="120"/>
      <c r="F1762" s="212"/>
    </row>
    <row r="1763" spans="1:6" s="181" customFormat="1">
      <c r="A1763" s="388"/>
      <c r="B1763" s="236"/>
      <c r="C1763" s="386"/>
      <c r="D1763" s="387"/>
      <c r="E1763" s="120"/>
      <c r="F1763" s="212"/>
    </row>
    <row r="1764" spans="1:6" s="181" customFormat="1">
      <c r="A1764" s="388"/>
      <c r="B1764" s="236"/>
      <c r="C1764" s="386"/>
      <c r="D1764" s="387"/>
      <c r="E1764" s="120"/>
      <c r="F1764" s="212"/>
    </row>
    <row r="1765" spans="1:6" s="181" customFormat="1">
      <c r="A1765" s="388"/>
      <c r="B1765" s="236"/>
      <c r="C1765" s="386"/>
      <c r="D1765" s="387"/>
      <c r="E1765" s="120"/>
      <c r="F1765" s="212"/>
    </row>
    <row r="1766" spans="1:6" s="181" customFormat="1">
      <c r="A1766" s="388"/>
      <c r="B1766" s="236"/>
      <c r="C1766" s="386"/>
      <c r="D1766" s="387"/>
      <c r="E1766" s="120"/>
      <c r="F1766" s="212"/>
    </row>
    <row r="1767" spans="1:6" s="181" customFormat="1">
      <c r="A1767" s="388"/>
      <c r="B1767" s="236"/>
      <c r="C1767" s="386"/>
      <c r="D1767" s="387"/>
      <c r="E1767" s="120"/>
      <c r="F1767" s="212"/>
    </row>
    <row r="1768" spans="1:6" s="181" customFormat="1">
      <c r="A1768" s="388"/>
      <c r="B1768" s="236"/>
      <c r="C1768" s="386"/>
      <c r="D1768" s="387"/>
      <c r="E1768" s="120"/>
      <c r="F1768" s="212"/>
    </row>
    <row r="1769" spans="1:6" s="181" customFormat="1">
      <c r="A1769" s="388"/>
      <c r="B1769" s="236"/>
      <c r="C1769" s="386"/>
      <c r="D1769" s="387"/>
      <c r="E1769" s="120"/>
      <c r="F1769" s="212"/>
    </row>
    <row r="1770" spans="1:6" s="181" customFormat="1">
      <c r="A1770" s="388"/>
      <c r="B1770" s="236"/>
      <c r="C1770" s="386"/>
      <c r="D1770" s="387"/>
      <c r="E1770" s="120"/>
      <c r="F1770" s="212"/>
    </row>
    <row r="1771" spans="1:6" s="181" customFormat="1">
      <c r="A1771" s="388"/>
      <c r="B1771" s="236"/>
      <c r="C1771" s="386"/>
      <c r="D1771" s="387"/>
      <c r="E1771" s="120"/>
      <c r="F1771" s="212"/>
    </row>
    <row r="1772" spans="1:6" s="181" customFormat="1">
      <c r="A1772" s="388"/>
      <c r="B1772" s="236"/>
      <c r="C1772" s="386"/>
      <c r="D1772" s="387"/>
      <c r="E1772" s="120"/>
      <c r="F1772" s="212"/>
    </row>
    <row r="1773" spans="1:6" s="181" customFormat="1">
      <c r="A1773" s="388"/>
      <c r="B1773" s="236"/>
      <c r="C1773" s="386"/>
      <c r="D1773" s="387"/>
      <c r="E1773" s="120"/>
      <c r="F1773" s="212"/>
    </row>
    <row r="1774" spans="1:6" s="181" customFormat="1">
      <c r="A1774" s="388"/>
      <c r="B1774" s="236"/>
      <c r="C1774" s="386"/>
      <c r="D1774" s="387"/>
      <c r="E1774" s="120"/>
      <c r="F1774" s="212"/>
    </row>
    <row r="1775" spans="1:6" s="181" customFormat="1">
      <c r="A1775" s="388"/>
      <c r="B1775" s="236"/>
      <c r="C1775" s="386"/>
      <c r="D1775" s="387"/>
      <c r="E1775" s="120"/>
      <c r="F1775" s="212"/>
    </row>
    <row r="1776" spans="1:6" s="181" customFormat="1">
      <c r="A1776" s="388"/>
      <c r="B1776" s="236"/>
      <c r="C1776" s="386"/>
      <c r="D1776" s="387"/>
      <c r="E1776" s="120"/>
      <c r="F1776" s="212"/>
    </row>
    <row r="1777" spans="1:6" s="181" customFormat="1">
      <c r="A1777" s="388"/>
      <c r="B1777" s="236"/>
      <c r="C1777" s="386"/>
      <c r="D1777" s="387"/>
      <c r="E1777" s="120"/>
      <c r="F1777" s="212"/>
    </row>
    <row r="1778" spans="1:6" s="181" customFormat="1">
      <c r="A1778" s="388"/>
      <c r="B1778" s="236"/>
      <c r="C1778" s="386"/>
      <c r="D1778" s="387"/>
      <c r="E1778" s="120"/>
      <c r="F1778" s="212"/>
    </row>
    <row r="1779" spans="1:6" s="181" customFormat="1">
      <c r="A1779" s="388"/>
      <c r="B1779" s="236"/>
      <c r="C1779" s="386"/>
      <c r="D1779" s="387"/>
      <c r="E1779" s="120"/>
      <c r="F1779" s="212"/>
    </row>
    <row r="1780" spans="1:6" s="181" customFormat="1">
      <c r="A1780" s="388"/>
      <c r="B1780" s="236"/>
      <c r="C1780" s="386"/>
      <c r="D1780" s="387"/>
      <c r="E1780" s="120"/>
      <c r="F1780" s="212"/>
    </row>
    <row r="1781" spans="1:6" s="181" customFormat="1">
      <c r="A1781" s="388"/>
      <c r="B1781" s="236"/>
      <c r="C1781" s="386"/>
      <c r="D1781" s="387"/>
      <c r="E1781" s="120"/>
      <c r="F1781" s="212"/>
    </row>
    <row r="1782" spans="1:6" s="181" customFormat="1">
      <c r="A1782" s="388"/>
      <c r="B1782" s="236"/>
      <c r="C1782" s="386"/>
      <c r="D1782" s="387"/>
      <c r="E1782" s="120"/>
      <c r="F1782" s="212"/>
    </row>
    <row r="1783" spans="1:6" s="181" customFormat="1">
      <c r="A1783" s="388"/>
      <c r="B1783" s="236"/>
      <c r="C1783" s="386"/>
      <c r="D1783" s="387"/>
      <c r="E1783" s="120"/>
      <c r="F1783" s="212"/>
    </row>
    <row r="1784" spans="1:6" s="181" customFormat="1">
      <c r="A1784" s="388"/>
      <c r="B1784" s="236"/>
      <c r="C1784" s="386"/>
      <c r="D1784" s="387"/>
      <c r="E1784" s="120"/>
      <c r="F1784" s="212"/>
    </row>
    <row r="1785" spans="1:6" s="181" customFormat="1">
      <c r="A1785" s="388"/>
      <c r="B1785" s="236"/>
      <c r="C1785" s="386"/>
      <c r="D1785" s="387"/>
      <c r="E1785" s="120"/>
      <c r="F1785" s="212"/>
    </row>
    <row r="1786" spans="1:6" s="181" customFormat="1">
      <c r="A1786" s="388"/>
      <c r="B1786" s="236"/>
      <c r="C1786" s="386"/>
      <c r="D1786" s="387"/>
      <c r="E1786" s="120"/>
      <c r="F1786" s="212"/>
    </row>
    <row r="1787" spans="1:6" s="181" customFormat="1">
      <c r="A1787" s="388"/>
      <c r="B1787" s="236"/>
      <c r="C1787" s="386"/>
      <c r="D1787" s="387"/>
      <c r="E1787" s="120"/>
      <c r="F1787" s="212"/>
    </row>
    <row r="1788" spans="1:6" s="181" customFormat="1">
      <c r="A1788" s="388"/>
      <c r="B1788" s="236"/>
      <c r="C1788" s="386"/>
      <c r="D1788" s="387"/>
      <c r="E1788" s="120"/>
      <c r="F1788" s="212"/>
    </row>
    <row r="1789" spans="1:6" s="181" customFormat="1">
      <c r="A1789" s="388"/>
      <c r="B1789" s="236"/>
      <c r="C1789" s="386"/>
      <c r="D1789" s="387"/>
      <c r="E1789" s="120"/>
      <c r="F1789" s="212"/>
    </row>
    <row r="1790" spans="1:6" s="181" customFormat="1">
      <c r="A1790" s="388"/>
      <c r="B1790" s="236"/>
      <c r="C1790" s="386"/>
      <c r="D1790" s="387"/>
      <c r="E1790" s="120"/>
      <c r="F1790" s="212"/>
    </row>
    <row r="1791" spans="1:6" s="181" customFormat="1">
      <c r="A1791" s="388"/>
      <c r="B1791" s="236"/>
      <c r="C1791" s="386"/>
      <c r="D1791" s="387"/>
      <c r="E1791" s="120"/>
      <c r="F1791" s="212"/>
    </row>
    <row r="1792" spans="1:6" s="181" customFormat="1">
      <c r="A1792" s="388"/>
      <c r="B1792" s="236"/>
      <c r="C1792" s="386"/>
      <c r="D1792" s="387"/>
      <c r="E1792" s="120"/>
      <c r="F1792" s="212"/>
    </row>
    <row r="1793" spans="1:6" s="181" customFormat="1">
      <c r="A1793" s="388"/>
      <c r="B1793" s="236"/>
      <c r="C1793" s="386"/>
      <c r="D1793" s="387"/>
      <c r="E1793" s="120"/>
      <c r="F1793" s="212"/>
    </row>
    <row r="1794" spans="1:6" s="181" customFormat="1">
      <c r="A1794" s="388"/>
      <c r="B1794" s="236"/>
      <c r="C1794" s="386"/>
      <c r="D1794" s="387"/>
      <c r="E1794" s="120"/>
      <c r="F1794" s="212"/>
    </row>
    <row r="1795" spans="1:6" s="181" customFormat="1">
      <c r="A1795" s="388"/>
      <c r="B1795" s="236"/>
      <c r="C1795" s="386"/>
      <c r="D1795" s="387"/>
      <c r="E1795" s="120"/>
      <c r="F1795" s="212"/>
    </row>
    <row r="1796" spans="1:6" s="181" customFormat="1">
      <c r="A1796" s="388"/>
      <c r="B1796" s="236"/>
      <c r="C1796" s="386"/>
      <c r="D1796" s="387"/>
      <c r="E1796" s="120"/>
      <c r="F1796" s="212"/>
    </row>
    <row r="1797" spans="1:6" s="181" customFormat="1">
      <c r="A1797" s="388"/>
      <c r="B1797" s="236"/>
      <c r="C1797" s="386"/>
      <c r="D1797" s="387"/>
      <c r="E1797" s="120"/>
      <c r="F1797" s="212"/>
    </row>
    <row r="1798" spans="1:6" s="181" customFormat="1">
      <c r="A1798" s="388"/>
      <c r="B1798" s="236"/>
      <c r="C1798" s="386"/>
      <c r="D1798" s="387"/>
      <c r="E1798" s="120"/>
      <c r="F1798" s="212"/>
    </row>
    <row r="1799" spans="1:6" s="181" customFormat="1">
      <c r="A1799" s="388"/>
      <c r="B1799" s="236"/>
      <c r="C1799" s="386"/>
      <c r="D1799" s="387"/>
      <c r="E1799" s="120"/>
      <c r="F1799" s="212"/>
    </row>
    <row r="1800" spans="1:6" s="181" customFormat="1">
      <c r="A1800" s="388"/>
      <c r="B1800" s="236"/>
      <c r="C1800" s="386"/>
      <c r="D1800" s="387"/>
      <c r="E1800" s="120"/>
      <c r="F1800" s="212"/>
    </row>
    <row r="1801" spans="1:6" s="181" customFormat="1">
      <c r="A1801" s="388"/>
      <c r="B1801" s="236"/>
      <c r="C1801" s="386"/>
      <c r="D1801" s="387"/>
      <c r="E1801" s="120"/>
      <c r="F1801" s="212"/>
    </row>
    <row r="1802" spans="1:6" s="181" customFormat="1">
      <c r="A1802" s="388"/>
      <c r="B1802" s="236"/>
      <c r="C1802" s="386"/>
      <c r="D1802" s="387"/>
      <c r="E1802" s="120"/>
      <c r="F1802" s="212"/>
    </row>
    <row r="1803" spans="1:6" s="181" customFormat="1">
      <c r="A1803" s="388"/>
      <c r="B1803" s="236"/>
      <c r="C1803" s="386"/>
      <c r="D1803" s="387"/>
      <c r="E1803" s="120"/>
      <c r="F1803" s="212"/>
    </row>
    <row r="1804" spans="1:6" s="181" customFormat="1">
      <c r="A1804" s="388"/>
      <c r="B1804" s="236"/>
      <c r="C1804" s="386"/>
      <c r="D1804" s="387"/>
      <c r="E1804" s="120"/>
      <c r="F1804" s="212"/>
    </row>
    <row r="1805" spans="1:6" s="181" customFormat="1">
      <c r="A1805" s="388"/>
      <c r="B1805" s="236"/>
      <c r="C1805" s="386"/>
      <c r="D1805" s="387"/>
      <c r="E1805" s="120"/>
      <c r="F1805" s="212"/>
    </row>
    <row r="1806" spans="1:6" s="181" customFormat="1">
      <c r="A1806" s="388"/>
      <c r="B1806" s="236"/>
      <c r="C1806" s="386"/>
      <c r="D1806" s="387"/>
      <c r="E1806" s="120"/>
      <c r="F1806" s="212"/>
    </row>
    <row r="1807" spans="1:6" s="181" customFormat="1">
      <c r="A1807" s="388"/>
      <c r="B1807" s="236"/>
      <c r="C1807" s="386"/>
      <c r="D1807" s="387"/>
      <c r="E1807" s="120"/>
      <c r="F1807" s="212"/>
    </row>
    <row r="1808" spans="1:6" s="181" customFormat="1">
      <c r="A1808" s="388"/>
      <c r="B1808" s="236"/>
      <c r="C1808" s="386"/>
      <c r="D1808" s="387"/>
      <c r="E1808" s="120"/>
      <c r="F1808" s="212"/>
    </row>
    <row r="1809" spans="1:6" s="181" customFormat="1">
      <c r="A1809" s="388"/>
      <c r="B1809" s="236"/>
      <c r="C1809" s="386"/>
      <c r="D1809" s="387"/>
      <c r="E1809" s="120"/>
      <c r="F1809" s="212"/>
    </row>
    <row r="1810" spans="1:6" s="181" customFormat="1">
      <c r="A1810" s="388"/>
      <c r="B1810" s="236"/>
      <c r="C1810" s="386"/>
      <c r="D1810" s="387"/>
      <c r="E1810" s="120"/>
      <c r="F1810" s="212"/>
    </row>
    <row r="1811" spans="1:6" s="181" customFormat="1">
      <c r="A1811" s="388"/>
      <c r="B1811" s="236"/>
      <c r="C1811" s="386"/>
      <c r="D1811" s="387"/>
      <c r="E1811" s="120"/>
      <c r="F1811" s="212"/>
    </row>
    <row r="1812" spans="1:6" s="181" customFormat="1">
      <c r="A1812" s="388"/>
      <c r="B1812" s="236"/>
      <c r="C1812" s="386"/>
      <c r="D1812" s="387"/>
      <c r="E1812" s="120"/>
      <c r="F1812" s="212"/>
    </row>
    <row r="1813" spans="1:6" s="181" customFormat="1">
      <c r="A1813" s="388"/>
      <c r="B1813" s="236"/>
      <c r="C1813" s="386"/>
      <c r="D1813" s="387"/>
      <c r="E1813" s="120"/>
      <c r="F1813" s="212"/>
    </row>
    <row r="1814" spans="1:6" s="181" customFormat="1">
      <c r="A1814" s="388"/>
      <c r="B1814" s="236"/>
      <c r="C1814" s="386"/>
      <c r="D1814" s="387"/>
      <c r="E1814" s="120"/>
      <c r="F1814" s="212"/>
    </row>
    <row r="1815" spans="1:6" s="181" customFormat="1">
      <c r="A1815" s="388"/>
      <c r="B1815" s="236"/>
      <c r="C1815" s="386"/>
      <c r="D1815" s="387"/>
      <c r="E1815" s="120"/>
      <c r="F1815" s="212"/>
    </row>
    <row r="1816" spans="1:6" s="181" customFormat="1">
      <c r="A1816" s="388"/>
      <c r="B1816" s="236"/>
      <c r="C1816" s="386"/>
      <c r="D1816" s="387"/>
      <c r="E1816" s="120"/>
      <c r="F1816" s="212"/>
    </row>
    <row r="1817" spans="1:6" s="181" customFormat="1">
      <c r="A1817" s="388"/>
      <c r="B1817" s="236"/>
      <c r="C1817" s="386"/>
      <c r="D1817" s="387"/>
      <c r="E1817" s="120"/>
      <c r="F1817" s="212"/>
    </row>
    <row r="1818" spans="1:6" s="181" customFormat="1">
      <c r="A1818" s="388"/>
      <c r="B1818" s="236"/>
      <c r="C1818" s="386"/>
      <c r="D1818" s="387"/>
      <c r="E1818" s="120"/>
      <c r="F1818" s="212"/>
    </row>
    <row r="1819" spans="1:6" s="181" customFormat="1">
      <c r="A1819" s="388"/>
      <c r="B1819" s="236"/>
      <c r="C1819" s="386"/>
      <c r="D1819" s="387"/>
      <c r="E1819" s="120"/>
      <c r="F1819" s="212"/>
    </row>
    <row r="1820" spans="1:6" s="181" customFormat="1">
      <c r="A1820" s="388"/>
      <c r="B1820" s="236"/>
      <c r="C1820" s="386"/>
      <c r="D1820" s="387"/>
      <c r="E1820" s="120"/>
      <c r="F1820" s="212"/>
    </row>
    <row r="1821" spans="1:6" s="181" customFormat="1">
      <c r="A1821" s="388"/>
      <c r="B1821" s="236"/>
      <c r="C1821" s="386"/>
      <c r="D1821" s="387"/>
      <c r="E1821" s="120"/>
      <c r="F1821" s="212"/>
    </row>
    <row r="1822" spans="1:6" s="181" customFormat="1">
      <c r="A1822" s="388"/>
      <c r="B1822" s="236"/>
      <c r="C1822" s="386"/>
      <c r="D1822" s="387"/>
      <c r="E1822" s="120"/>
      <c r="F1822" s="212"/>
    </row>
    <row r="1823" spans="1:6" s="181" customFormat="1">
      <c r="A1823" s="388"/>
      <c r="B1823" s="236"/>
      <c r="C1823" s="386"/>
      <c r="D1823" s="387"/>
      <c r="E1823" s="120"/>
      <c r="F1823" s="212"/>
    </row>
    <row r="1824" spans="1:6" s="181" customFormat="1">
      <c r="A1824" s="388"/>
      <c r="B1824" s="236"/>
      <c r="C1824" s="386"/>
      <c r="D1824" s="387"/>
      <c r="E1824" s="120"/>
      <c r="F1824" s="212"/>
    </row>
    <row r="1825" spans="1:6" s="181" customFormat="1">
      <c r="A1825" s="388"/>
      <c r="B1825" s="236"/>
      <c r="C1825" s="386"/>
      <c r="D1825" s="387"/>
      <c r="E1825" s="120"/>
      <c r="F1825" s="212"/>
    </row>
    <row r="1826" spans="1:6" s="181" customFormat="1">
      <c r="A1826" s="388"/>
      <c r="B1826" s="236"/>
      <c r="C1826" s="386"/>
      <c r="D1826" s="387"/>
      <c r="E1826" s="120"/>
      <c r="F1826" s="212"/>
    </row>
    <row r="1827" spans="1:6" s="181" customFormat="1">
      <c r="A1827" s="388"/>
      <c r="B1827" s="236"/>
      <c r="C1827" s="386"/>
      <c r="D1827" s="387"/>
      <c r="E1827" s="120"/>
      <c r="F1827" s="212"/>
    </row>
    <row r="1828" spans="1:6" s="181" customFormat="1">
      <c r="A1828" s="388"/>
      <c r="B1828" s="236"/>
      <c r="C1828" s="386"/>
      <c r="D1828" s="387"/>
      <c r="E1828" s="120"/>
      <c r="F1828" s="212"/>
    </row>
    <row r="1829" spans="1:6" s="181" customFormat="1">
      <c r="A1829" s="388"/>
      <c r="B1829" s="236"/>
      <c r="C1829" s="386"/>
      <c r="D1829" s="387"/>
      <c r="E1829" s="120"/>
      <c r="F1829" s="212"/>
    </row>
    <row r="1830" spans="1:6" s="181" customFormat="1">
      <c r="A1830" s="388"/>
      <c r="B1830" s="236"/>
      <c r="C1830" s="386"/>
      <c r="D1830" s="387"/>
      <c r="E1830" s="120"/>
      <c r="F1830" s="212"/>
    </row>
    <row r="1831" spans="1:6" s="181" customFormat="1">
      <c r="A1831" s="388"/>
      <c r="B1831" s="236"/>
      <c r="C1831" s="386"/>
      <c r="D1831" s="387"/>
      <c r="E1831" s="120"/>
      <c r="F1831" s="212"/>
    </row>
    <row r="1832" spans="1:6" s="181" customFormat="1">
      <c r="A1832" s="388"/>
      <c r="B1832" s="236"/>
      <c r="C1832" s="386"/>
      <c r="D1832" s="387"/>
      <c r="E1832" s="120"/>
      <c r="F1832" s="212"/>
    </row>
    <row r="1833" spans="1:6" s="181" customFormat="1">
      <c r="A1833" s="388"/>
      <c r="B1833" s="236"/>
      <c r="C1833" s="386"/>
      <c r="D1833" s="387"/>
      <c r="E1833" s="120"/>
      <c r="F1833" s="212"/>
    </row>
    <row r="1834" spans="1:6" s="181" customFormat="1">
      <c r="A1834" s="388"/>
      <c r="B1834" s="236"/>
      <c r="C1834" s="386"/>
      <c r="D1834" s="387"/>
      <c r="E1834" s="120"/>
      <c r="F1834" s="212"/>
    </row>
    <row r="1835" spans="1:6" s="181" customFormat="1">
      <c r="A1835" s="388"/>
      <c r="B1835" s="236"/>
      <c r="C1835" s="386"/>
      <c r="D1835" s="387"/>
      <c r="E1835" s="120"/>
      <c r="F1835" s="212"/>
    </row>
    <row r="1836" spans="1:6" s="181" customFormat="1">
      <c r="A1836" s="388"/>
      <c r="B1836" s="236"/>
      <c r="C1836" s="386"/>
      <c r="D1836" s="387"/>
      <c r="E1836" s="120"/>
      <c r="F1836" s="212"/>
    </row>
    <row r="1837" spans="1:6" s="181" customFormat="1">
      <c r="A1837" s="388"/>
      <c r="B1837" s="236"/>
      <c r="C1837" s="386"/>
      <c r="D1837" s="387"/>
      <c r="E1837" s="120"/>
      <c r="F1837" s="212"/>
    </row>
    <row r="1838" spans="1:6" s="181" customFormat="1">
      <c r="A1838" s="388"/>
      <c r="B1838" s="236"/>
      <c r="C1838" s="386"/>
      <c r="D1838" s="387"/>
      <c r="E1838" s="120"/>
      <c r="F1838" s="212"/>
    </row>
    <row r="1839" spans="1:6" s="181" customFormat="1">
      <c r="A1839" s="388"/>
      <c r="B1839" s="236"/>
      <c r="C1839" s="386"/>
      <c r="D1839" s="387"/>
      <c r="E1839" s="120"/>
      <c r="F1839" s="212"/>
    </row>
    <row r="1840" spans="1:6" s="181" customFormat="1">
      <c r="A1840" s="388"/>
      <c r="B1840" s="236"/>
      <c r="C1840" s="386"/>
      <c r="D1840" s="387"/>
      <c r="E1840" s="120"/>
      <c r="F1840" s="212"/>
    </row>
    <row r="1841" spans="1:6" s="181" customFormat="1">
      <c r="A1841" s="388"/>
      <c r="B1841" s="236"/>
      <c r="C1841" s="386"/>
      <c r="D1841" s="387"/>
      <c r="E1841" s="120"/>
      <c r="F1841" s="212"/>
    </row>
    <row r="1842" spans="1:6" s="181" customFormat="1">
      <c r="A1842" s="388"/>
      <c r="B1842" s="236"/>
      <c r="C1842" s="386"/>
      <c r="D1842" s="387"/>
      <c r="E1842" s="120"/>
      <c r="F1842" s="212"/>
    </row>
    <row r="1843" spans="1:6" s="181" customFormat="1">
      <c r="A1843" s="388"/>
      <c r="B1843" s="236"/>
      <c r="C1843" s="386"/>
      <c r="D1843" s="387"/>
      <c r="E1843" s="120"/>
      <c r="F1843" s="212"/>
    </row>
    <row r="1844" spans="1:6" s="181" customFormat="1">
      <c r="A1844" s="388"/>
      <c r="B1844" s="236"/>
      <c r="C1844" s="386"/>
      <c r="D1844" s="387"/>
      <c r="E1844" s="120"/>
      <c r="F1844" s="212"/>
    </row>
    <row r="1845" spans="1:6" s="181" customFormat="1">
      <c r="A1845" s="388"/>
      <c r="B1845" s="236"/>
      <c r="C1845" s="386"/>
      <c r="D1845" s="387"/>
      <c r="E1845" s="120"/>
      <c r="F1845" s="212"/>
    </row>
    <row r="1846" spans="1:6" s="181" customFormat="1">
      <c r="A1846" s="388"/>
      <c r="B1846" s="236"/>
      <c r="C1846" s="386"/>
      <c r="D1846" s="387"/>
      <c r="E1846" s="120"/>
      <c r="F1846" s="212"/>
    </row>
    <row r="1847" spans="1:6" s="181" customFormat="1">
      <c r="A1847" s="388"/>
      <c r="B1847" s="236"/>
      <c r="C1847" s="386"/>
      <c r="D1847" s="387"/>
      <c r="E1847" s="120"/>
      <c r="F1847" s="212"/>
    </row>
    <row r="1848" spans="1:6" s="181" customFormat="1">
      <c r="A1848" s="388"/>
      <c r="B1848" s="236"/>
      <c r="C1848" s="386"/>
      <c r="D1848" s="387"/>
      <c r="E1848" s="120"/>
      <c r="F1848" s="212"/>
    </row>
    <row r="1849" spans="1:6" s="181" customFormat="1">
      <c r="A1849" s="388"/>
      <c r="B1849" s="236"/>
      <c r="C1849" s="386"/>
      <c r="D1849" s="387"/>
      <c r="E1849" s="120"/>
      <c r="F1849" s="212"/>
    </row>
    <row r="1850" spans="1:6" s="181" customFormat="1">
      <c r="A1850" s="388"/>
      <c r="B1850" s="236"/>
      <c r="C1850" s="386"/>
      <c r="D1850" s="387"/>
      <c r="E1850" s="120"/>
      <c r="F1850" s="212"/>
    </row>
    <row r="1851" spans="1:6" s="181" customFormat="1">
      <c r="A1851" s="388"/>
      <c r="B1851" s="236"/>
      <c r="C1851" s="386"/>
      <c r="D1851" s="387"/>
      <c r="E1851" s="120"/>
      <c r="F1851" s="212"/>
    </row>
    <row r="1852" spans="1:6" s="181" customFormat="1">
      <c r="A1852" s="388"/>
      <c r="B1852" s="236"/>
      <c r="C1852" s="386"/>
      <c r="D1852" s="387"/>
      <c r="E1852" s="120"/>
      <c r="F1852" s="212"/>
    </row>
    <row r="1853" spans="1:6" s="181" customFormat="1">
      <c r="A1853" s="388"/>
      <c r="B1853" s="236"/>
      <c r="C1853" s="386"/>
      <c r="D1853" s="387"/>
      <c r="E1853" s="120"/>
      <c r="F1853" s="212"/>
    </row>
    <row r="1854" spans="1:6" s="181" customFormat="1">
      <c r="A1854" s="388"/>
      <c r="B1854" s="236"/>
      <c r="C1854" s="386"/>
      <c r="D1854" s="387"/>
      <c r="E1854" s="120"/>
      <c r="F1854" s="212"/>
    </row>
    <row r="1855" spans="1:6" s="181" customFormat="1">
      <c r="A1855" s="388"/>
      <c r="B1855" s="236"/>
      <c r="C1855" s="386"/>
      <c r="D1855" s="387"/>
      <c r="E1855" s="120"/>
      <c r="F1855" s="212"/>
    </row>
    <row r="1856" spans="1:6" s="181" customFormat="1">
      <c r="A1856" s="388"/>
      <c r="B1856" s="236"/>
      <c r="C1856" s="386"/>
      <c r="D1856" s="387"/>
      <c r="E1856" s="120"/>
      <c r="F1856" s="212"/>
    </row>
    <row r="1857" spans="1:6" s="181" customFormat="1">
      <c r="A1857" s="388"/>
      <c r="B1857" s="236"/>
      <c r="C1857" s="386"/>
      <c r="D1857" s="387"/>
      <c r="E1857" s="120"/>
      <c r="F1857" s="212"/>
    </row>
    <row r="1858" spans="1:6" s="181" customFormat="1">
      <c r="A1858" s="388"/>
      <c r="B1858" s="236"/>
      <c r="C1858" s="386"/>
      <c r="D1858" s="387"/>
      <c r="E1858" s="120"/>
      <c r="F1858" s="212"/>
    </row>
    <row r="1859" spans="1:6" s="181" customFormat="1">
      <c r="A1859" s="388"/>
      <c r="B1859" s="236"/>
      <c r="C1859" s="386"/>
      <c r="D1859" s="387"/>
      <c r="E1859" s="120"/>
      <c r="F1859" s="212"/>
    </row>
    <row r="1860" spans="1:6" s="181" customFormat="1">
      <c r="A1860" s="388"/>
      <c r="B1860" s="236"/>
      <c r="C1860" s="386"/>
      <c r="D1860" s="387"/>
      <c r="E1860" s="120"/>
      <c r="F1860" s="212"/>
    </row>
    <row r="1861" spans="1:6" s="181" customFormat="1">
      <c r="A1861" s="388"/>
      <c r="B1861" s="236"/>
      <c r="C1861" s="386"/>
      <c r="D1861" s="387"/>
      <c r="E1861" s="120"/>
      <c r="F1861" s="212"/>
    </row>
    <row r="1862" spans="1:6" s="181" customFormat="1">
      <c r="A1862" s="388"/>
      <c r="B1862" s="236"/>
      <c r="C1862" s="386"/>
      <c r="D1862" s="387"/>
      <c r="E1862" s="120"/>
      <c r="F1862" s="212"/>
    </row>
    <row r="1863" spans="1:6" s="181" customFormat="1">
      <c r="A1863" s="388"/>
      <c r="B1863" s="236"/>
      <c r="C1863" s="386"/>
      <c r="D1863" s="387"/>
      <c r="E1863" s="120"/>
      <c r="F1863" s="212"/>
    </row>
    <row r="1864" spans="1:6" s="181" customFormat="1">
      <c r="A1864" s="388"/>
      <c r="B1864" s="236"/>
      <c r="C1864" s="386"/>
      <c r="D1864" s="387"/>
      <c r="E1864" s="120"/>
      <c r="F1864" s="212"/>
    </row>
    <row r="1865" spans="1:6" s="181" customFormat="1">
      <c r="A1865" s="388"/>
      <c r="B1865" s="236"/>
      <c r="C1865" s="386"/>
      <c r="D1865" s="387"/>
      <c r="E1865" s="120"/>
      <c r="F1865" s="212"/>
    </row>
    <row r="1866" spans="1:6" s="181" customFormat="1">
      <c r="A1866" s="388"/>
      <c r="B1866" s="236"/>
      <c r="C1866" s="386"/>
      <c r="D1866" s="387"/>
      <c r="E1866" s="120"/>
      <c r="F1866" s="212"/>
    </row>
    <row r="1867" spans="1:6" s="181" customFormat="1">
      <c r="A1867" s="388"/>
      <c r="B1867" s="236"/>
      <c r="C1867" s="386"/>
      <c r="D1867" s="387"/>
      <c r="E1867" s="120"/>
      <c r="F1867" s="212"/>
    </row>
    <row r="1868" spans="1:6" s="181" customFormat="1">
      <c r="A1868" s="388"/>
      <c r="B1868" s="236"/>
      <c r="C1868" s="386"/>
      <c r="D1868" s="387"/>
      <c r="E1868" s="120"/>
      <c r="F1868" s="212"/>
    </row>
    <row r="1869" spans="1:6" s="181" customFormat="1">
      <c r="A1869" s="388"/>
      <c r="B1869" s="236"/>
      <c r="C1869" s="386"/>
      <c r="D1869" s="387"/>
      <c r="E1869" s="120"/>
      <c r="F1869" s="212"/>
    </row>
    <row r="1870" spans="1:6" s="181" customFormat="1">
      <c r="A1870" s="388"/>
      <c r="B1870" s="236"/>
      <c r="C1870" s="386"/>
      <c r="D1870" s="387"/>
      <c r="E1870" s="120"/>
      <c r="F1870" s="212"/>
    </row>
    <row r="1871" spans="1:6" s="181" customFormat="1">
      <c r="A1871" s="388"/>
      <c r="B1871" s="236"/>
      <c r="C1871" s="386"/>
      <c r="D1871" s="387"/>
      <c r="E1871" s="120"/>
      <c r="F1871" s="212"/>
    </row>
    <row r="1872" spans="1:6" s="181" customFormat="1">
      <c r="A1872" s="388"/>
      <c r="B1872" s="236"/>
      <c r="C1872" s="386"/>
      <c r="D1872" s="387"/>
      <c r="E1872" s="120"/>
      <c r="F1872" s="212"/>
    </row>
    <row r="1873" spans="1:6" s="181" customFormat="1">
      <c r="A1873" s="388"/>
      <c r="B1873" s="236"/>
      <c r="C1873" s="386"/>
      <c r="D1873" s="387"/>
      <c r="E1873" s="120"/>
      <c r="F1873" s="212"/>
    </row>
    <row r="1874" spans="1:6" s="181" customFormat="1">
      <c r="A1874" s="388"/>
      <c r="B1874" s="236"/>
      <c r="C1874" s="386"/>
      <c r="D1874" s="387"/>
      <c r="E1874" s="120"/>
      <c r="F1874" s="212"/>
    </row>
    <row r="1875" spans="1:6" s="181" customFormat="1">
      <c r="A1875" s="388"/>
      <c r="B1875" s="236"/>
      <c r="C1875" s="386"/>
      <c r="D1875" s="387"/>
      <c r="E1875" s="120"/>
      <c r="F1875" s="212"/>
    </row>
    <row r="1876" spans="1:6" s="181" customFormat="1">
      <c r="A1876" s="388"/>
      <c r="B1876" s="236"/>
      <c r="C1876" s="386"/>
      <c r="D1876" s="387"/>
      <c r="E1876" s="120"/>
      <c r="F1876" s="212"/>
    </row>
    <row r="1877" spans="1:6" s="181" customFormat="1">
      <c r="A1877" s="388"/>
      <c r="B1877" s="236"/>
      <c r="C1877" s="386"/>
      <c r="D1877" s="387"/>
      <c r="E1877" s="120"/>
      <c r="F1877" s="212"/>
    </row>
    <row r="1878" spans="1:6" s="181" customFormat="1">
      <c r="A1878" s="388"/>
      <c r="B1878" s="236"/>
      <c r="C1878" s="386"/>
      <c r="D1878" s="387"/>
      <c r="E1878" s="120"/>
      <c r="F1878" s="212"/>
    </row>
    <row r="1879" spans="1:6" s="181" customFormat="1">
      <c r="A1879" s="388"/>
      <c r="B1879" s="236"/>
      <c r="C1879" s="386"/>
      <c r="D1879" s="387"/>
      <c r="E1879" s="120"/>
      <c r="F1879" s="212"/>
    </row>
    <row r="1880" spans="1:6" s="181" customFormat="1">
      <c r="A1880" s="388"/>
      <c r="B1880" s="236"/>
      <c r="C1880" s="386"/>
      <c r="D1880" s="387"/>
      <c r="E1880" s="120"/>
      <c r="F1880" s="212"/>
    </row>
    <row r="1881" spans="1:6" s="181" customFormat="1">
      <c r="A1881" s="388"/>
      <c r="B1881" s="236"/>
      <c r="C1881" s="386"/>
      <c r="D1881" s="387"/>
      <c r="E1881" s="120"/>
      <c r="F1881" s="212"/>
    </row>
    <row r="1882" spans="1:6" s="181" customFormat="1">
      <c r="A1882" s="388"/>
      <c r="B1882" s="236"/>
      <c r="C1882" s="386"/>
      <c r="D1882" s="387"/>
      <c r="E1882" s="120"/>
      <c r="F1882" s="212"/>
    </row>
    <row r="1883" spans="1:6" s="181" customFormat="1">
      <c r="A1883" s="388"/>
      <c r="B1883" s="236"/>
      <c r="C1883" s="386"/>
      <c r="D1883" s="387"/>
      <c r="E1883" s="120"/>
      <c r="F1883" s="212"/>
    </row>
    <row r="1884" spans="1:6" s="181" customFormat="1">
      <c r="A1884" s="388"/>
      <c r="B1884" s="236"/>
      <c r="C1884" s="386"/>
      <c r="D1884" s="387"/>
      <c r="E1884" s="120"/>
      <c r="F1884" s="212"/>
    </row>
    <row r="1885" spans="1:6" s="181" customFormat="1">
      <c r="A1885" s="388"/>
      <c r="B1885" s="236"/>
      <c r="C1885" s="386"/>
      <c r="D1885" s="387"/>
      <c r="E1885" s="120"/>
      <c r="F1885" s="212"/>
    </row>
    <row r="1886" spans="1:6" s="181" customFormat="1">
      <c r="A1886" s="388"/>
      <c r="B1886" s="236"/>
      <c r="C1886" s="386"/>
      <c r="D1886" s="387"/>
      <c r="E1886" s="120"/>
      <c r="F1886" s="212"/>
    </row>
    <row r="1887" spans="1:6" s="181" customFormat="1">
      <c r="A1887" s="388"/>
      <c r="B1887" s="236"/>
      <c r="C1887" s="386"/>
      <c r="D1887" s="387"/>
      <c r="E1887" s="120"/>
      <c r="F1887" s="212"/>
    </row>
    <row r="1888" spans="1:6" s="181" customFormat="1">
      <c r="A1888" s="388"/>
      <c r="B1888" s="236"/>
      <c r="C1888" s="386"/>
      <c r="D1888" s="387"/>
      <c r="E1888" s="120"/>
      <c r="F1888" s="212"/>
    </row>
    <row r="1889" spans="1:6" s="181" customFormat="1">
      <c r="A1889" s="388"/>
      <c r="B1889" s="236"/>
      <c r="C1889" s="386"/>
      <c r="D1889" s="387"/>
      <c r="E1889" s="120"/>
      <c r="F1889" s="212"/>
    </row>
    <row r="1890" spans="1:6" s="181" customFormat="1">
      <c r="A1890" s="388"/>
      <c r="B1890" s="236"/>
      <c r="C1890" s="386"/>
      <c r="D1890" s="387"/>
      <c r="E1890" s="120"/>
      <c r="F1890" s="212"/>
    </row>
    <row r="1891" spans="1:6" s="181" customFormat="1">
      <c r="A1891" s="388"/>
      <c r="B1891" s="236"/>
      <c r="C1891" s="386"/>
      <c r="D1891" s="387"/>
      <c r="E1891" s="120"/>
      <c r="F1891" s="212"/>
    </row>
    <row r="1892" spans="1:6" s="181" customFormat="1">
      <c r="A1892" s="388"/>
      <c r="B1892" s="236"/>
      <c r="C1892" s="386"/>
      <c r="D1892" s="387"/>
      <c r="E1892" s="120"/>
      <c r="F1892" s="212"/>
    </row>
    <row r="1893" spans="1:6" s="181" customFormat="1">
      <c r="A1893" s="388"/>
      <c r="B1893" s="236"/>
      <c r="C1893" s="386"/>
      <c r="D1893" s="387"/>
      <c r="E1893" s="120"/>
      <c r="F1893" s="212"/>
    </row>
    <row r="1894" spans="1:6" s="181" customFormat="1">
      <c r="A1894" s="388"/>
      <c r="B1894" s="236"/>
      <c r="C1894" s="386"/>
      <c r="D1894" s="387"/>
      <c r="E1894" s="120"/>
      <c r="F1894" s="212"/>
    </row>
    <row r="1895" spans="1:6" s="181" customFormat="1">
      <c r="A1895" s="388"/>
      <c r="B1895" s="236"/>
      <c r="C1895" s="386"/>
      <c r="D1895" s="387"/>
      <c r="E1895" s="120"/>
      <c r="F1895" s="212"/>
    </row>
    <row r="1896" spans="1:6" s="181" customFormat="1">
      <c r="A1896" s="388"/>
      <c r="B1896" s="236"/>
      <c r="C1896" s="386"/>
      <c r="D1896" s="387"/>
      <c r="E1896" s="120"/>
      <c r="F1896" s="212"/>
    </row>
    <row r="1897" spans="1:6" s="181" customFormat="1">
      <c r="A1897" s="388"/>
      <c r="B1897" s="236"/>
      <c r="C1897" s="386"/>
      <c r="D1897" s="387"/>
      <c r="E1897" s="120"/>
      <c r="F1897" s="212"/>
    </row>
    <row r="1898" spans="1:6" s="181" customFormat="1">
      <c r="A1898" s="388"/>
      <c r="B1898" s="236"/>
      <c r="C1898" s="386"/>
      <c r="D1898" s="387"/>
      <c r="E1898" s="120"/>
      <c r="F1898" s="212"/>
    </row>
    <row r="1899" spans="1:6" s="181" customFormat="1">
      <c r="A1899" s="388"/>
      <c r="B1899" s="236"/>
      <c r="C1899" s="386"/>
      <c r="D1899" s="387"/>
      <c r="E1899" s="120"/>
      <c r="F1899" s="212"/>
    </row>
    <row r="1900" spans="1:6" s="181" customFormat="1">
      <c r="A1900" s="388"/>
      <c r="B1900" s="236"/>
      <c r="C1900" s="386"/>
      <c r="D1900" s="387"/>
      <c r="E1900" s="120"/>
      <c r="F1900" s="212"/>
    </row>
    <row r="1901" spans="1:6" s="181" customFormat="1">
      <c r="A1901" s="388"/>
      <c r="B1901" s="236"/>
      <c r="C1901" s="386"/>
      <c r="D1901" s="387"/>
      <c r="E1901" s="120"/>
      <c r="F1901" s="212"/>
    </row>
    <row r="1902" spans="1:6" s="181" customFormat="1">
      <c r="A1902" s="388"/>
      <c r="B1902" s="236"/>
      <c r="C1902" s="386"/>
      <c r="D1902" s="387"/>
      <c r="E1902" s="120"/>
      <c r="F1902" s="212"/>
    </row>
    <row r="1903" spans="1:6" s="181" customFormat="1">
      <c r="A1903" s="388"/>
      <c r="B1903" s="236"/>
      <c r="C1903" s="386"/>
      <c r="D1903" s="387"/>
      <c r="E1903" s="120"/>
      <c r="F1903" s="212"/>
    </row>
    <row r="1904" spans="1:6" s="181" customFormat="1">
      <c r="A1904" s="388"/>
      <c r="B1904" s="236"/>
      <c r="C1904" s="386"/>
      <c r="D1904" s="387"/>
      <c r="E1904" s="120"/>
      <c r="F1904" s="212"/>
    </row>
    <row r="1905" spans="1:6" s="181" customFormat="1">
      <c r="A1905" s="388"/>
      <c r="B1905" s="236"/>
      <c r="C1905" s="386"/>
      <c r="D1905" s="387"/>
      <c r="E1905" s="120"/>
      <c r="F1905" s="212"/>
    </row>
    <row r="1906" spans="1:6" s="181" customFormat="1">
      <c r="A1906" s="388"/>
      <c r="B1906" s="236"/>
      <c r="C1906" s="386"/>
      <c r="D1906" s="387"/>
      <c r="E1906" s="120"/>
      <c r="F1906" s="212"/>
    </row>
    <row r="1907" spans="1:6" s="181" customFormat="1">
      <c r="A1907" s="388"/>
      <c r="B1907" s="236"/>
      <c r="C1907" s="386"/>
      <c r="D1907" s="387"/>
      <c r="E1907" s="120"/>
      <c r="F1907" s="212"/>
    </row>
    <row r="1908" spans="1:6" s="181" customFormat="1">
      <c r="A1908" s="388"/>
      <c r="B1908" s="236"/>
      <c r="C1908" s="386"/>
      <c r="D1908" s="387"/>
      <c r="E1908" s="120"/>
      <c r="F1908" s="212"/>
    </row>
    <row r="1909" spans="1:6" s="181" customFormat="1">
      <c r="A1909" s="388"/>
      <c r="B1909" s="236"/>
      <c r="C1909" s="386"/>
      <c r="D1909" s="387"/>
      <c r="E1909" s="120"/>
      <c r="F1909" s="212"/>
    </row>
    <row r="1910" spans="1:6" s="181" customFormat="1">
      <c r="A1910" s="388"/>
      <c r="B1910" s="236"/>
      <c r="C1910" s="386"/>
      <c r="D1910" s="387"/>
      <c r="E1910" s="120"/>
      <c r="F1910" s="212"/>
    </row>
    <row r="1911" spans="1:6" s="181" customFormat="1">
      <c r="A1911" s="388"/>
      <c r="B1911" s="236"/>
      <c r="C1911" s="386"/>
      <c r="D1911" s="387"/>
      <c r="E1911" s="120"/>
      <c r="F1911" s="212"/>
    </row>
    <row r="1912" spans="1:6" s="181" customFormat="1">
      <c r="A1912" s="388"/>
      <c r="B1912" s="236"/>
      <c r="C1912" s="386"/>
      <c r="D1912" s="387"/>
      <c r="E1912" s="120"/>
      <c r="F1912" s="212"/>
    </row>
    <row r="1913" spans="1:6" s="181" customFormat="1">
      <c r="A1913" s="388"/>
      <c r="B1913" s="236"/>
      <c r="C1913" s="386"/>
      <c r="D1913" s="387"/>
      <c r="E1913" s="120"/>
      <c r="F1913" s="212"/>
    </row>
    <row r="1914" spans="1:6" s="181" customFormat="1">
      <c r="A1914" s="388"/>
      <c r="B1914" s="236"/>
      <c r="C1914" s="386"/>
      <c r="D1914" s="387"/>
      <c r="E1914" s="120"/>
      <c r="F1914" s="212"/>
    </row>
    <row r="1915" spans="1:6" s="181" customFormat="1">
      <c r="A1915" s="388"/>
      <c r="B1915" s="236"/>
      <c r="C1915" s="386"/>
      <c r="D1915" s="387"/>
      <c r="E1915" s="120"/>
      <c r="F1915" s="212"/>
    </row>
    <row r="1916" spans="1:6" s="181" customFormat="1">
      <c r="A1916" s="388"/>
      <c r="B1916" s="236"/>
      <c r="C1916" s="386"/>
      <c r="D1916" s="387"/>
      <c r="E1916" s="120"/>
      <c r="F1916" s="212"/>
    </row>
    <row r="1917" spans="1:6" s="181" customFormat="1">
      <c r="A1917" s="388"/>
      <c r="B1917" s="236"/>
      <c r="C1917" s="386"/>
      <c r="D1917" s="387"/>
      <c r="E1917" s="120"/>
      <c r="F1917" s="212"/>
    </row>
    <row r="1918" spans="1:6" s="181" customFormat="1">
      <c r="A1918" s="388"/>
      <c r="B1918" s="236"/>
      <c r="C1918" s="386"/>
      <c r="D1918" s="387"/>
      <c r="E1918" s="120"/>
      <c r="F1918" s="212"/>
    </row>
    <row r="1919" spans="1:6" s="181" customFormat="1">
      <c r="A1919" s="388"/>
      <c r="B1919" s="236"/>
      <c r="C1919" s="386"/>
      <c r="D1919" s="387"/>
      <c r="E1919" s="120"/>
      <c r="F1919" s="212"/>
    </row>
    <row r="1920" spans="1:6" s="181" customFormat="1">
      <c r="A1920" s="388"/>
      <c r="B1920" s="236"/>
      <c r="C1920" s="386"/>
      <c r="D1920" s="387"/>
      <c r="E1920" s="120"/>
      <c r="F1920" s="212"/>
    </row>
    <row r="1921" spans="1:6" s="181" customFormat="1">
      <c r="A1921" s="388"/>
      <c r="B1921" s="236"/>
      <c r="C1921" s="386"/>
      <c r="D1921" s="387"/>
      <c r="E1921" s="120"/>
      <c r="F1921" s="212"/>
    </row>
    <row r="1922" spans="1:6" s="181" customFormat="1">
      <c r="A1922" s="388"/>
      <c r="B1922" s="236"/>
      <c r="C1922" s="386"/>
      <c r="D1922" s="387"/>
      <c r="E1922" s="120"/>
      <c r="F1922" s="212"/>
    </row>
    <row r="1923" spans="1:6" s="181" customFormat="1">
      <c r="A1923" s="388"/>
      <c r="B1923" s="236"/>
      <c r="C1923" s="386"/>
      <c r="D1923" s="387"/>
      <c r="E1923" s="120"/>
      <c r="F1923" s="212"/>
    </row>
    <row r="1924" spans="1:6" s="181" customFormat="1">
      <c r="A1924" s="388"/>
      <c r="B1924" s="236"/>
      <c r="C1924" s="386"/>
      <c r="D1924" s="387"/>
      <c r="E1924" s="120"/>
      <c r="F1924" s="212"/>
    </row>
    <row r="1925" spans="1:6" s="181" customFormat="1">
      <c r="A1925" s="388"/>
      <c r="B1925" s="236"/>
      <c r="C1925" s="386"/>
      <c r="D1925" s="387"/>
      <c r="E1925" s="120"/>
      <c r="F1925" s="212"/>
    </row>
    <row r="1926" spans="1:6" s="181" customFormat="1">
      <c r="A1926" s="388"/>
      <c r="B1926" s="236"/>
      <c r="C1926" s="386"/>
      <c r="D1926" s="387"/>
      <c r="E1926" s="120"/>
      <c r="F1926" s="212"/>
    </row>
    <row r="1927" spans="1:6" s="181" customFormat="1">
      <c r="A1927" s="388"/>
      <c r="B1927" s="236"/>
      <c r="C1927" s="386"/>
      <c r="D1927" s="387"/>
      <c r="E1927" s="120"/>
      <c r="F1927" s="212"/>
    </row>
    <row r="1928" spans="1:6" s="181" customFormat="1">
      <c r="A1928" s="388"/>
      <c r="B1928" s="236"/>
      <c r="C1928" s="386"/>
      <c r="D1928" s="387"/>
      <c r="E1928" s="120"/>
      <c r="F1928" s="212"/>
    </row>
    <row r="1929" spans="1:6" s="181" customFormat="1">
      <c r="A1929" s="388"/>
      <c r="B1929" s="236"/>
      <c r="C1929" s="386"/>
      <c r="D1929" s="387"/>
      <c r="E1929" s="120"/>
      <c r="F1929" s="212"/>
    </row>
    <row r="1930" spans="1:6" s="181" customFormat="1">
      <c r="A1930" s="388"/>
      <c r="B1930" s="236"/>
      <c r="C1930" s="386"/>
      <c r="D1930" s="387"/>
      <c r="E1930" s="120"/>
      <c r="F1930" s="212"/>
    </row>
    <row r="1931" spans="1:6" s="181" customFormat="1">
      <c r="A1931" s="388"/>
      <c r="B1931" s="236"/>
      <c r="C1931" s="386"/>
      <c r="D1931" s="387"/>
      <c r="E1931" s="120"/>
      <c r="F1931" s="212"/>
    </row>
    <row r="1932" spans="1:6" s="181" customFormat="1">
      <c r="A1932" s="388"/>
      <c r="B1932" s="236"/>
      <c r="C1932" s="386"/>
      <c r="D1932" s="387"/>
      <c r="E1932" s="120"/>
      <c r="F1932" s="212"/>
    </row>
    <row r="1933" spans="1:6" s="181" customFormat="1">
      <c r="A1933" s="388"/>
      <c r="B1933" s="236"/>
      <c r="C1933" s="386"/>
      <c r="D1933" s="387"/>
      <c r="E1933" s="120"/>
      <c r="F1933" s="212"/>
    </row>
    <row r="1934" spans="1:6" s="181" customFormat="1">
      <c r="A1934" s="388"/>
      <c r="B1934" s="236"/>
      <c r="C1934" s="386"/>
      <c r="D1934" s="387"/>
      <c r="E1934" s="120"/>
      <c r="F1934" s="212"/>
    </row>
    <row r="1935" spans="1:6" s="181" customFormat="1">
      <c r="A1935" s="388"/>
      <c r="B1935" s="236"/>
      <c r="C1935" s="386"/>
      <c r="D1935" s="387"/>
      <c r="E1935" s="120"/>
      <c r="F1935" s="212"/>
    </row>
    <row r="1936" spans="1:6" s="181" customFormat="1">
      <c r="A1936" s="388"/>
      <c r="B1936" s="236"/>
      <c r="C1936" s="386"/>
      <c r="D1936" s="387"/>
      <c r="E1936" s="120"/>
      <c r="F1936" s="212"/>
    </row>
    <row r="1937" spans="1:6" s="181" customFormat="1">
      <c r="A1937" s="388"/>
      <c r="B1937" s="236"/>
      <c r="C1937" s="386"/>
      <c r="D1937" s="387"/>
      <c r="E1937" s="120"/>
      <c r="F1937" s="212"/>
    </row>
    <row r="1938" spans="1:6" s="181" customFormat="1">
      <c r="A1938" s="388"/>
      <c r="B1938" s="236"/>
      <c r="C1938" s="386"/>
      <c r="D1938" s="387"/>
      <c r="E1938" s="120"/>
      <c r="F1938" s="212"/>
    </row>
    <row r="1939" spans="1:6" s="181" customFormat="1">
      <c r="A1939" s="388"/>
      <c r="B1939" s="236"/>
      <c r="C1939" s="386"/>
      <c r="D1939" s="387"/>
      <c r="E1939" s="120"/>
      <c r="F1939" s="212"/>
    </row>
    <row r="1940" spans="1:6" s="181" customFormat="1">
      <c r="A1940" s="388"/>
      <c r="B1940" s="236"/>
      <c r="C1940" s="386"/>
      <c r="D1940" s="387"/>
      <c r="E1940" s="120"/>
      <c r="F1940" s="212"/>
    </row>
    <row r="1941" spans="1:6" s="181" customFormat="1">
      <c r="A1941" s="388"/>
      <c r="B1941" s="236"/>
      <c r="C1941" s="386"/>
      <c r="D1941" s="387"/>
      <c r="E1941" s="120"/>
      <c r="F1941" s="212"/>
    </row>
    <row r="1942" spans="1:6" s="181" customFormat="1">
      <c r="A1942" s="388"/>
      <c r="B1942" s="236"/>
      <c r="C1942" s="386"/>
      <c r="D1942" s="387"/>
      <c r="E1942" s="120"/>
      <c r="F1942" s="212"/>
    </row>
    <row r="1943" spans="1:6" s="181" customFormat="1">
      <c r="A1943" s="388"/>
      <c r="B1943" s="236"/>
      <c r="C1943" s="386"/>
      <c r="D1943" s="387"/>
      <c r="E1943" s="120"/>
      <c r="F1943" s="212"/>
    </row>
    <row r="1944" spans="1:6" s="181" customFormat="1">
      <c r="A1944" s="388"/>
      <c r="B1944" s="236"/>
      <c r="C1944" s="386"/>
      <c r="D1944" s="387"/>
      <c r="E1944" s="120"/>
      <c r="F1944" s="212"/>
    </row>
    <row r="1945" spans="1:6" s="181" customFormat="1">
      <c r="A1945" s="388"/>
      <c r="B1945" s="236"/>
      <c r="C1945" s="386"/>
      <c r="D1945" s="387"/>
      <c r="E1945" s="120"/>
      <c r="F1945" s="212"/>
    </row>
    <row r="1946" spans="1:6" s="181" customFormat="1">
      <c r="A1946" s="388"/>
      <c r="B1946" s="236"/>
      <c r="C1946" s="386"/>
      <c r="D1946" s="387"/>
      <c r="E1946" s="120"/>
      <c r="F1946" s="212"/>
    </row>
    <row r="1947" spans="1:6" s="181" customFormat="1">
      <c r="A1947" s="388"/>
      <c r="B1947" s="236"/>
      <c r="C1947" s="386"/>
      <c r="D1947" s="387"/>
      <c r="E1947" s="120"/>
      <c r="F1947" s="212"/>
    </row>
    <row r="1948" spans="1:6" s="181" customFormat="1">
      <c r="A1948" s="388"/>
      <c r="B1948" s="236"/>
      <c r="C1948" s="386"/>
      <c r="D1948" s="387"/>
      <c r="E1948" s="120"/>
      <c r="F1948" s="212"/>
    </row>
    <row r="1949" spans="1:6" s="181" customFormat="1">
      <c r="A1949" s="388"/>
      <c r="B1949" s="236"/>
      <c r="C1949" s="386"/>
      <c r="D1949" s="387"/>
      <c r="E1949" s="120"/>
      <c r="F1949" s="212"/>
    </row>
    <row r="1950" spans="1:6" s="181" customFormat="1">
      <c r="A1950" s="388"/>
      <c r="B1950" s="236"/>
      <c r="C1950" s="386"/>
      <c r="D1950" s="387"/>
      <c r="E1950" s="120"/>
      <c r="F1950" s="212"/>
    </row>
    <row r="1951" spans="1:6" s="181" customFormat="1">
      <c r="A1951" s="388"/>
      <c r="B1951" s="236"/>
      <c r="C1951" s="386"/>
      <c r="D1951" s="387"/>
      <c r="E1951" s="120"/>
      <c r="F1951" s="212"/>
    </row>
    <row r="1952" spans="1:6" s="181" customFormat="1">
      <c r="A1952" s="388"/>
      <c r="B1952" s="236"/>
      <c r="C1952" s="386"/>
      <c r="D1952" s="387"/>
      <c r="E1952" s="120"/>
      <c r="F1952" s="212"/>
    </row>
    <row r="1953" spans="1:6" s="181" customFormat="1">
      <c r="A1953" s="388"/>
      <c r="B1953" s="236"/>
      <c r="C1953" s="386"/>
      <c r="D1953" s="387"/>
      <c r="E1953" s="120"/>
      <c r="F1953" s="212"/>
    </row>
    <row r="1954" spans="1:6" s="181" customFormat="1">
      <c r="A1954" s="388"/>
      <c r="B1954" s="236"/>
      <c r="C1954" s="386"/>
      <c r="D1954" s="387"/>
      <c r="E1954" s="120"/>
      <c r="F1954" s="212"/>
    </row>
    <row r="1955" spans="1:6" s="181" customFormat="1">
      <c r="A1955" s="388"/>
      <c r="B1955" s="236"/>
      <c r="C1955" s="386"/>
      <c r="D1955" s="387"/>
      <c r="E1955" s="120"/>
      <c r="F1955" s="212"/>
    </row>
    <row r="1956" spans="1:6" s="181" customFormat="1">
      <c r="A1956" s="388"/>
      <c r="B1956" s="236"/>
      <c r="C1956" s="386"/>
      <c r="D1956" s="387"/>
      <c r="E1956" s="120"/>
      <c r="F1956" s="212"/>
    </row>
    <row r="1957" spans="1:6" s="181" customFormat="1">
      <c r="A1957" s="388"/>
      <c r="B1957" s="236"/>
      <c r="C1957" s="386"/>
      <c r="D1957" s="387"/>
      <c r="E1957" s="120"/>
      <c r="F1957" s="212"/>
    </row>
    <row r="1958" spans="1:6" s="181" customFormat="1">
      <c r="A1958" s="388"/>
      <c r="B1958" s="236"/>
      <c r="C1958" s="386"/>
      <c r="D1958" s="387"/>
      <c r="E1958" s="120"/>
      <c r="F1958" s="212"/>
    </row>
    <row r="1959" spans="1:6" s="181" customFormat="1">
      <c r="A1959" s="388"/>
      <c r="B1959" s="236"/>
      <c r="C1959" s="386"/>
      <c r="D1959" s="387"/>
      <c r="E1959" s="120"/>
      <c r="F1959" s="212"/>
    </row>
    <row r="1960" spans="1:6" s="181" customFormat="1">
      <c r="A1960" s="388"/>
      <c r="B1960" s="236"/>
      <c r="C1960" s="386"/>
      <c r="D1960" s="387"/>
      <c r="E1960" s="120"/>
      <c r="F1960" s="212"/>
    </row>
    <row r="1961" spans="1:6" s="181" customFormat="1">
      <c r="A1961" s="388"/>
      <c r="B1961" s="236"/>
      <c r="C1961" s="386"/>
      <c r="D1961" s="387"/>
      <c r="E1961" s="120"/>
      <c r="F1961" s="212"/>
    </row>
    <row r="1962" spans="1:6" s="181" customFormat="1">
      <c r="A1962" s="388"/>
      <c r="B1962" s="236"/>
      <c r="C1962" s="386"/>
      <c r="D1962" s="387"/>
      <c r="E1962" s="120"/>
      <c r="F1962" s="212"/>
    </row>
    <row r="1963" spans="1:6" s="181" customFormat="1">
      <c r="A1963" s="388"/>
      <c r="B1963" s="236"/>
      <c r="C1963" s="386"/>
      <c r="D1963" s="387"/>
      <c r="E1963" s="120"/>
      <c r="F1963" s="212"/>
    </row>
    <row r="1964" spans="1:6" s="181" customFormat="1">
      <c r="A1964" s="388"/>
      <c r="B1964" s="236"/>
      <c r="C1964" s="386"/>
      <c r="D1964" s="387"/>
      <c r="E1964" s="120"/>
      <c r="F1964" s="212"/>
    </row>
    <row r="1965" spans="1:6" s="181" customFormat="1">
      <c r="A1965" s="388"/>
      <c r="B1965" s="236"/>
      <c r="C1965" s="386"/>
      <c r="D1965" s="387"/>
      <c r="E1965" s="120"/>
      <c r="F1965" s="212"/>
    </row>
    <row r="1966" spans="1:6" s="181" customFormat="1">
      <c r="A1966" s="388"/>
      <c r="B1966" s="236"/>
      <c r="C1966" s="386"/>
      <c r="D1966" s="387"/>
      <c r="E1966" s="120"/>
      <c r="F1966" s="212"/>
    </row>
    <row r="1967" spans="1:6" s="181" customFormat="1">
      <c r="A1967" s="388"/>
      <c r="B1967" s="236"/>
      <c r="C1967" s="386"/>
      <c r="D1967" s="387"/>
      <c r="E1967" s="120"/>
      <c r="F1967" s="212"/>
    </row>
    <row r="1968" spans="1:6" s="181" customFormat="1">
      <c r="A1968" s="388"/>
      <c r="B1968" s="236"/>
      <c r="C1968" s="386"/>
      <c r="D1968" s="387"/>
      <c r="E1968" s="120"/>
      <c r="F1968" s="212"/>
    </row>
    <row r="1969" spans="1:6" s="181" customFormat="1">
      <c r="A1969" s="388"/>
      <c r="B1969" s="236"/>
      <c r="C1969" s="386"/>
      <c r="D1969" s="387"/>
      <c r="E1969" s="120"/>
      <c r="F1969" s="212"/>
    </row>
    <row r="1970" spans="1:6" s="181" customFormat="1">
      <c r="A1970" s="388"/>
      <c r="B1970" s="236"/>
      <c r="C1970" s="386"/>
      <c r="D1970" s="387"/>
      <c r="E1970" s="120"/>
      <c r="F1970" s="212"/>
    </row>
    <row r="1971" spans="1:6" s="181" customFormat="1">
      <c r="A1971" s="388"/>
      <c r="B1971" s="236"/>
      <c r="C1971" s="386"/>
      <c r="D1971" s="387"/>
      <c r="E1971" s="120"/>
      <c r="F1971" s="212"/>
    </row>
    <row r="1972" spans="1:6" s="181" customFormat="1">
      <c r="A1972" s="388"/>
      <c r="B1972" s="236"/>
      <c r="C1972" s="386"/>
      <c r="D1972" s="387"/>
      <c r="E1972" s="120"/>
      <c r="F1972" s="212"/>
    </row>
    <row r="1973" spans="1:6" s="181" customFormat="1">
      <c r="A1973" s="388"/>
      <c r="B1973" s="236"/>
      <c r="C1973" s="386"/>
      <c r="D1973" s="387"/>
      <c r="E1973" s="120"/>
      <c r="F1973" s="212"/>
    </row>
    <row r="1974" spans="1:6" s="181" customFormat="1">
      <c r="A1974" s="388"/>
      <c r="B1974" s="236"/>
      <c r="C1974" s="386"/>
      <c r="D1974" s="387"/>
      <c r="E1974" s="120"/>
      <c r="F1974" s="212"/>
    </row>
    <row r="1975" spans="1:6" s="181" customFormat="1">
      <c r="A1975" s="388"/>
      <c r="B1975" s="236"/>
      <c r="C1975" s="386"/>
      <c r="D1975" s="387"/>
      <c r="E1975" s="120"/>
      <c r="F1975" s="212"/>
    </row>
    <row r="1976" spans="1:6" s="181" customFormat="1">
      <c r="A1976" s="388"/>
      <c r="B1976" s="236"/>
      <c r="C1976" s="386"/>
      <c r="D1976" s="387"/>
      <c r="E1976" s="120"/>
      <c r="F1976" s="212"/>
    </row>
    <row r="1977" spans="1:6" s="181" customFormat="1">
      <c r="A1977" s="388"/>
      <c r="B1977" s="236"/>
      <c r="C1977" s="386"/>
      <c r="D1977" s="387"/>
      <c r="E1977" s="120"/>
      <c r="F1977" s="212"/>
    </row>
    <row r="1978" spans="1:6" s="181" customFormat="1">
      <c r="A1978" s="388"/>
      <c r="B1978" s="236"/>
      <c r="C1978" s="386"/>
      <c r="D1978" s="387"/>
      <c r="E1978" s="120"/>
      <c r="F1978" s="212"/>
    </row>
    <row r="1979" spans="1:6" s="181" customFormat="1">
      <c r="A1979" s="388"/>
      <c r="B1979" s="236"/>
      <c r="C1979" s="386"/>
      <c r="D1979" s="387"/>
      <c r="E1979" s="120"/>
      <c r="F1979" s="212"/>
    </row>
    <row r="1980" spans="1:6" s="181" customFormat="1">
      <c r="A1980" s="388"/>
      <c r="B1980" s="236"/>
      <c r="C1980" s="386"/>
      <c r="D1980" s="387"/>
      <c r="E1980" s="120"/>
      <c r="F1980" s="212"/>
    </row>
    <row r="1981" spans="1:6" s="181" customFormat="1">
      <c r="A1981" s="388"/>
      <c r="B1981" s="236"/>
      <c r="C1981" s="386"/>
      <c r="D1981" s="387"/>
      <c r="E1981" s="120"/>
      <c r="F1981" s="212"/>
    </row>
    <row r="1982" spans="1:6" s="181" customFormat="1">
      <c r="A1982" s="388"/>
      <c r="B1982" s="236"/>
      <c r="C1982" s="386"/>
      <c r="D1982" s="387"/>
      <c r="E1982" s="120"/>
      <c r="F1982" s="212"/>
    </row>
    <row r="1983" spans="1:6" s="181" customFormat="1">
      <c r="A1983" s="388"/>
      <c r="B1983" s="236"/>
      <c r="C1983" s="386"/>
      <c r="D1983" s="387"/>
      <c r="E1983" s="120"/>
      <c r="F1983" s="212"/>
    </row>
    <row r="1984" spans="1:6" s="181" customFormat="1">
      <c r="A1984" s="388"/>
      <c r="B1984" s="236"/>
      <c r="C1984" s="386"/>
      <c r="D1984" s="387"/>
      <c r="E1984" s="120"/>
      <c r="F1984" s="212"/>
    </row>
    <row r="1985" spans="1:6" s="181" customFormat="1">
      <c r="A1985" s="388"/>
      <c r="B1985" s="236"/>
      <c r="C1985" s="386"/>
      <c r="D1985" s="387"/>
      <c r="E1985" s="120"/>
      <c r="F1985" s="212"/>
    </row>
    <row r="1986" spans="1:6" s="181" customFormat="1">
      <c r="A1986" s="388"/>
      <c r="B1986" s="236"/>
      <c r="C1986" s="386"/>
      <c r="D1986" s="387"/>
      <c r="E1986" s="120"/>
      <c r="F1986" s="212"/>
    </row>
    <row r="1987" spans="1:6" s="181" customFormat="1">
      <c r="A1987" s="388"/>
      <c r="B1987" s="236"/>
      <c r="C1987" s="386"/>
      <c r="D1987" s="387"/>
      <c r="E1987" s="120"/>
      <c r="F1987" s="212"/>
    </row>
    <row r="1988" spans="1:6" s="181" customFormat="1">
      <c r="A1988" s="388"/>
      <c r="B1988" s="236"/>
      <c r="C1988" s="386"/>
      <c r="D1988" s="387"/>
      <c r="E1988" s="120"/>
      <c r="F1988" s="212"/>
    </row>
    <row r="1989" spans="1:6" s="181" customFormat="1">
      <c r="A1989" s="388"/>
      <c r="B1989" s="236"/>
      <c r="C1989" s="386"/>
      <c r="D1989" s="387"/>
      <c r="E1989" s="120"/>
      <c r="F1989" s="212"/>
    </row>
    <row r="1990" spans="1:6" s="181" customFormat="1">
      <c r="A1990" s="388"/>
      <c r="B1990" s="236"/>
      <c r="C1990" s="386"/>
      <c r="D1990" s="387"/>
      <c r="E1990" s="120"/>
      <c r="F1990" s="212"/>
    </row>
    <row r="1991" spans="1:6" s="181" customFormat="1">
      <c r="A1991" s="388"/>
      <c r="B1991" s="236"/>
      <c r="C1991" s="386"/>
      <c r="D1991" s="387"/>
      <c r="E1991" s="120"/>
      <c r="F1991" s="212"/>
    </row>
    <row r="1992" spans="1:6" s="181" customFormat="1">
      <c r="A1992" s="388"/>
      <c r="B1992" s="236"/>
      <c r="C1992" s="386"/>
      <c r="D1992" s="387"/>
      <c r="E1992" s="120"/>
      <c r="F1992" s="212"/>
    </row>
    <row r="1993" spans="1:6" s="181" customFormat="1">
      <c r="A1993" s="388"/>
      <c r="B1993" s="236"/>
      <c r="C1993" s="386"/>
      <c r="D1993" s="387"/>
      <c r="E1993" s="120"/>
      <c r="F1993" s="212"/>
    </row>
    <row r="1994" spans="1:6" s="181" customFormat="1">
      <c r="A1994" s="388"/>
      <c r="B1994" s="236"/>
      <c r="C1994" s="386"/>
      <c r="D1994" s="387"/>
      <c r="E1994" s="120"/>
      <c r="F1994" s="212"/>
    </row>
    <row r="1995" spans="1:6" s="181" customFormat="1">
      <c r="A1995" s="388"/>
      <c r="B1995" s="236"/>
      <c r="C1995" s="386"/>
      <c r="D1995" s="387"/>
      <c r="E1995" s="120"/>
      <c r="F1995" s="212"/>
    </row>
    <row r="1996" spans="1:6" s="181" customFormat="1">
      <c r="A1996" s="388"/>
      <c r="B1996" s="236"/>
      <c r="C1996" s="386"/>
      <c r="D1996" s="387"/>
      <c r="E1996" s="120"/>
      <c r="F1996" s="212"/>
    </row>
    <row r="1997" spans="1:6" s="181" customFormat="1">
      <c r="A1997" s="388"/>
      <c r="B1997" s="236"/>
      <c r="C1997" s="386"/>
      <c r="D1997" s="387"/>
      <c r="E1997" s="120"/>
      <c r="F1997" s="212"/>
    </row>
    <row r="1998" spans="1:6" s="181" customFormat="1">
      <c r="A1998" s="388"/>
      <c r="B1998" s="236"/>
      <c r="C1998" s="386"/>
      <c r="D1998" s="387"/>
      <c r="E1998" s="120"/>
      <c r="F1998" s="212"/>
    </row>
    <row r="1999" spans="1:6" s="181" customFormat="1">
      <c r="A1999" s="388"/>
      <c r="B1999" s="236"/>
      <c r="C1999" s="386"/>
      <c r="D1999" s="387"/>
      <c r="E1999" s="120"/>
      <c r="F1999" s="212"/>
    </row>
    <row r="2000" spans="1:6" s="181" customFormat="1">
      <c r="A2000" s="388"/>
      <c r="B2000" s="236"/>
      <c r="C2000" s="386"/>
      <c r="D2000" s="387"/>
      <c r="E2000" s="120"/>
      <c r="F2000" s="212"/>
    </row>
    <row r="2001" spans="1:6" s="181" customFormat="1">
      <c r="A2001" s="388"/>
      <c r="B2001" s="236"/>
      <c r="C2001" s="386"/>
      <c r="D2001" s="387"/>
      <c r="E2001" s="120"/>
      <c r="F2001" s="212"/>
    </row>
    <row r="2002" spans="1:6" s="181" customFormat="1">
      <c r="A2002" s="388"/>
      <c r="B2002" s="236"/>
      <c r="C2002" s="386"/>
      <c r="D2002" s="387"/>
      <c r="E2002" s="120"/>
      <c r="F2002" s="212"/>
    </row>
    <row r="2003" spans="1:6" s="181" customFormat="1">
      <c r="A2003" s="388"/>
      <c r="B2003" s="236"/>
      <c r="C2003" s="386"/>
      <c r="D2003" s="387"/>
      <c r="E2003" s="120"/>
      <c r="F2003" s="212"/>
    </row>
    <row r="2004" spans="1:6" s="181" customFormat="1">
      <c r="A2004" s="388"/>
      <c r="B2004" s="236"/>
      <c r="C2004" s="386"/>
      <c r="D2004" s="387"/>
      <c r="E2004" s="120"/>
      <c r="F2004" s="212"/>
    </row>
    <row r="2005" spans="1:6" s="181" customFormat="1">
      <c r="A2005" s="388"/>
      <c r="B2005" s="236"/>
      <c r="C2005" s="386"/>
      <c r="D2005" s="387"/>
      <c r="E2005" s="120"/>
      <c r="F2005" s="212"/>
    </row>
    <row r="2006" spans="1:6" s="181" customFormat="1">
      <c r="A2006" s="388"/>
      <c r="B2006" s="236"/>
      <c r="C2006" s="386"/>
      <c r="D2006" s="387"/>
      <c r="E2006" s="120"/>
      <c r="F2006" s="212"/>
    </row>
    <row r="2007" spans="1:6" s="181" customFormat="1">
      <c r="A2007" s="388"/>
      <c r="B2007" s="236"/>
      <c r="C2007" s="386"/>
      <c r="D2007" s="387"/>
      <c r="E2007" s="120"/>
      <c r="F2007" s="212"/>
    </row>
    <row r="2008" spans="1:6" s="181" customFormat="1">
      <c r="A2008" s="388"/>
      <c r="B2008" s="236"/>
      <c r="C2008" s="386"/>
      <c r="D2008" s="387"/>
      <c r="E2008" s="120"/>
      <c r="F2008" s="212"/>
    </row>
    <row r="2009" spans="1:6" s="181" customFormat="1">
      <c r="A2009" s="388"/>
      <c r="B2009" s="236"/>
      <c r="C2009" s="386"/>
      <c r="D2009" s="387"/>
      <c r="E2009" s="120"/>
      <c r="F2009" s="212"/>
    </row>
    <row r="2010" spans="1:6" s="181" customFormat="1">
      <c r="A2010" s="388"/>
      <c r="B2010" s="236"/>
      <c r="C2010" s="386"/>
      <c r="D2010" s="387"/>
      <c r="E2010" s="120"/>
      <c r="F2010" s="212"/>
    </row>
    <row r="2011" spans="1:6" s="181" customFormat="1">
      <c r="A2011" s="388"/>
      <c r="B2011" s="236"/>
      <c r="C2011" s="386"/>
      <c r="D2011" s="387"/>
      <c r="E2011" s="120"/>
      <c r="F2011" s="212"/>
    </row>
    <row r="2012" spans="1:6" s="181" customFormat="1">
      <c r="A2012" s="388"/>
      <c r="B2012" s="236"/>
      <c r="C2012" s="386"/>
      <c r="D2012" s="387"/>
      <c r="E2012" s="120"/>
      <c r="F2012" s="212"/>
    </row>
    <row r="2013" spans="1:6" s="181" customFormat="1">
      <c r="A2013" s="388"/>
      <c r="B2013" s="236"/>
      <c r="C2013" s="386"/>
      <c r="D2013" s="387"/>
      <c r="E2013" s="120"/>
      <c r="F2013" s="212"/>
    </row>
    <row r="2014" spans="1:6" s="181" customFormat="1">
      <c r="A2014" s="388"/>
      <c r="B2014" s="236"/>
      <c r="C2014" s="386"/>
      <c r="D2014" s="387"/>
      <c r="E2014" s="120"/>
      <c r="F2014" s="212"/>
    </row>
    <row r="2015" spans="1:6" s="181" customFormat="1">
      <c r="A2015" s="388"/>
      <c r="B2015" s="236"/>
      <c r="C2015" s="386"/>
      <c r="D2015" s="387"/>
      <c r="E2015" s="120"/>
      <c r="F2015" s="212"/>
    </row>
    <row r="2016" spans="1:6" s="181" customFormat="1">
      <c r="A2016" s="388"/>
      <c r="B2016" s="236"/>
      <c r="C2016" s="386"/>
      <c r="D2016" s="387"/>
      <c r="E2016" s="120"/>
      <c r="F2016" s="212"/>
    </row>
    <row r="2017" spans="1:6" s="181" customFormat="1">
      <c r="A2017" s="388"/>
      <c r="B2017" s="236"/>
      <c r="C2017" s="386"/>
      <c r="D2017" s="387"/>
      <c r="E2017" s="120"/>
      <c r="F2017" s="212"/>
    </row>
    <row r="2018" spans="1:6" s="181" customFormat="1">
      <c r="A2018" s="388"/>
      <c r="B2018" s="236"/>
      <c r="C2018" s="386"/>
      <c r="D2018" s="387"/>
      <c r="E2018" s="120"/>
      <c r="F2018" s="212"/>
    </row>
    <row r="2019" spans="1:6" s="181" customFormat="1">
      <c r="A2019" s="388"/>
      <c r="B2019" s="236"/>
      <c r="C2019" s="386"/>
      <c r="D2019" s="387"/>
      <c r="E2019" s="120"/>
      <c r="F2019" s="212"/>
    </row>
    <row r="2020" spans="1:6" s="181" customFormat="1">
      <c r="A2020" s="388"/>
      <c r="B2020" s="236"/>
      <c r="C2020" s="386"/>
      <c r="D2020" s="387"/>
      <c r="E2020" s="120"/>
      <c r="F2020" s="212"/>
    </row>
    <row r="2021" spans="1:6" s="181" customFormat="1">
      <c r="A2021" s="388"/>
      <c r="B2021" s="236"/>
      <c r="C2021" s="386"/>
      <c r="D2021" s="387"/>
      <c r="E2021" s="120"/>
      <c r="F2021" s="212"/>
    </row>
    <row r="2022" spans="1:6" s="181" customFormat="1">
      <c r="A2022" s="388"/>
      <c r="B2022" s="236"/>
      <c r="C2022" s="386"/>
      <c r="D2022" s="387"/>
      <c r="E2022" s="120"/>
      <c r="F2022" s="212"/>
    </row>
    <row r="2023" spans="1:6" s="181" customFormat="1">
      <c r="A2023" s="388"/>
      <c r="B2023" s="236"/>
      <c r="C2023" s="386"/>
      <c r="D2023" s="387"/>
      <c r="E2023" s="120"/>
      <c r="F2023" s="212"/>
    </row>
    <row r="2024" spans="1:6" s="181" customFormat="1">
      <c r="A2024" s="388"/>
      <c r="B2024" s="236"/>
      <c r="C2024" s="386"/>
      <c r="D2024" s="387"/>
      <c r="E2024" s="120"/>
      <c r="F2024" s="212"/>
    </row>
    <row r="2025" spans="1:6" s="181" customFormat="1">
      <c r="A2025" s="388"/>
      <c r="B2025" s="236"/>
      <c r="C2025" s="386"/>
      <c r="D2025" s="387"/>
      <c r="E2025" s="120"/>
      <c r="F2025" s="212"/>
    </row>
    <row r="2026" spans="1:6" s="181" customFormat="1">
      <c r="A2026" s="388"/>
      <c r="B2026" s="236"/>
      <c r="C2026" s="386"/>
      <c r="D2026" s="387"/>
      <c r="E2026" s="120"/>
      <c r="F2026" s="212"/>
    </row>
    <row r="2027" spans="1:6" s="181" customFormat="1">
      <c r="A2027" s="388"/>
      <c r="B2027" s="236"/>
      <c r="C2027" s="386"/>
      <c r="D2027" s="387"/>
      <c r="E2027" s="120"/>
      <c r="F2027" s="212"/>
    </row>
    <row r="2028" spans="1:6" s="181" customFormat="1">
      <c r="A2028" s="388"/>
      <c r="B2028" s="236"/>
      <c r="C2028" s="386"/>
      <c r="D2028" s="387"/>
      <c r="E2028" s="120"/>
      <c r="F2028" s="212"/>
    </row>
    <row r="2029" spans="1:6" s="181" customFormat="1">
      <c r="A2029" s="388"/>
      <c r="B2029" s="236"/>
      <c r="C2029" s="386"/>
      <c r="D2029" s="387"/>
      <c r="E2029" s="120"/>
      <c r="F2029" s="212"/>
    </row>
    <row r="2030" spans="1:6" s="181" customFormat="1">
      <c r="A2030" s="388"/>
      <c r="B2030" s="236"/>
      <c r="C2030" s="386"/>
      <c r="D2030" s="387"/>
      <c r="E2030" s="120"/>
      <c r="F2030" s="212"/>
    </row>
    <row r="2031" spans="1:6" s="181" customFormat="1">
      <c r="A2031" s="388"/>
      <c r="B2031" s="236"/>
      <c r="C2031" s="386"/>
      <c r="D2031" s="387"/>
      <c r="E2031" s="120"/>
      <c r="F2031" s="212"/>
    </row>
    <row r="2032" spans="1:6" s="181" customFormat="1">
      <c r="A2032" s="388"/>
      <c r="B2032" s="236"/>
      <c r="C2032" s="386"/>
      <c r="D2032" s="387"/>
      <c r="E2032" s="120"/>
      <c r="F2032" s="212"/>
    </row>
    <row r="2033" spans="1:6" s="181" customFormat="1">
      <c r="A2033" s="388"/>
      <c r="B2033" s="236"/>
      <c r="C2033" s="386"/>
      <c r="D2033" s="387"/>
      <c r="E2033" s="120"/>
      <c r="F2033" s="212"/>
    </row>
    <row r="2034" spans="1:6" s="181" customFormat="1">
      <c r="A2034" s="388"/>
      <c r="B2034" s="236"/>
      <c r="C2034" s="386"/>
      <c r="D2034" s="387"/>
      <c r="E2034" s="120"/>
      <c r="F2034" s="212"/>
    </row>
    <row r="2035" spans="1:6" s="181" customFormat="1">
      <c r="A2035" s="388"/>
      <c r="B2035" s="236"/>
      <c r="C2035" s="386"/>
      <c r="D2035" s="387"/>
      <c r="E2035" s="120"/>
      <c r="F2035" s="212"/>
    </row>
    <row r="2036" spans="1:6" s="181" customFormat="1">
      <c r="A2036" s="388"/>
      <c r="B2036" s="236"/>
      <c r="C2036" s="386"/>
      <c r="D2036" s="387"/>
      <c r="E2036" s="120"/>
      <c r="F2036" s="212"/>
    </row>
    <row r="2037" spans="1:6" s="181" customFormat="1">
      <c r="A2037" s="388"/>
      <c r="B2037" s="236"/>
      <c r="C2037" s="386"/>
      <c r="D2037" s="387"/>
      <c r="E2037" s="120"/>
      <c r="F2037" s="212"/>
    </row>
    <row r="2038" spans="1:6" s="181" customFormat="1">
      <c r="A2038" s="388"/>
      <c r="B2038" s="236"/>
      <c r="C2038" s="386"/>
      <c r="D2038" s="387"/>
      <c r="E2038" s="120"/>
      <c r="F2038" s="212"/>
    </row>
    <row r="2039" spans="1:6" s="181" customFormat="1">
      <c r="A2039" s="388"/>
      <c r="B2039" s="236"/>
      <c r="C2039" s="386"/>
      <c r="D2039" s="387"/>
      <c r="E2039" s="120"/>
      <c r="F2039" s="212"/>
    </row>
    <row r="2040" spans="1:6" s="181" customFormat="1">
      <c r="A2040" s="388"/>
      <c r="B2040" s="236"/>
      <c r="C2040" s="386"/>
      <c r="D2040" s="387"/>
      <c r="E2040" s="120"/>
      <c r="F2040" s="212"/>
    </row>
    <row r="2041" spans="1:6" s="181" customFormat="1">
      <c r="A2041" s="388"/>
      <c r="B2041" s="236"/>
      <c r="C2041" s="386"/>
      <c r="D2041" s="387"/>
      <c r="E2041" s="120"/>
      <c r="F2041" s="212"/>
    </row>
    <row r="2042" spans="1:6" s="181" customFormat="1">
      <c r="A2042" s="388"/>
      <c r="B2042" s="236"/>
      <c r="C2042" s="386"/>
      <c r="D2042" s="387"/>
      <c r="E2042" s="120"/>
      <c r="F2042" s="212"/>
    </row>
    <row r="2043" spans="1:6" s="181" customFormat="1">
      <c r="A2043" s="388"/>
      <c r="B2043" s="236"/>
      <c r="C2043" s="386"/>
      <c r="D2043" s="387"/>
      <c r="E2043" s="120"/>
      <c r="F2043" s="212"/>
    </row>
    <row r="2044" spans="1:6" s="181" customFormat="1">
      <c r="A2044" s="388"/>
      <c r="B2044" s="236"/>
      <c r="C2044" s="386"/>
      <c r="D2044" s="387"/>
      <c r="E2044" s="120"/>
      <c r="F2044" s="212"/>
    </row>
    <row r="2045" spans="1:6" s="181" customFormat="1">
      <c r="A2045" s="388"/>
      <c r="B2045" s="236"/>
      <c r="C2045" s="386"/>
      <c r="D2045" s="387"/>
      <c r="E2045" s="120"/>
      <c r="F2045" s="212"/>
    </row>
    <row r="2046" spans="1:6" s="181" customFormat="1">
      <c r="A2046" s="388"/>
      <c r="B2046" s="236"/>
      <c r="C2046" s="386"/>
      <c r="D2046" s="387"/>
      <c r="E2046" s="120"/>
      <c r="F2046" s="212"/>
    </row>
    <row r="2047" spans="1:6" s="181" customFormat="1">
      <c r="A2047" s="388"/>
      <c r="B2047" s="236"/>
      <c r="C2047" s="386"/>
      <c r="D2047" s="387"/>
      <c r="E2047" s="120"/>
      <c r="F2047" s="212"/>
    </row>
    <row r="2048" spans="1:6" s="181" customFormat="1">
      <c r="A2048" s="388"/>
      <c r="B2048" s="236"/>
      <c r="C2048" s="386"/>
      <c r="D2048" s="387"/>
      <c r="E2048" s="120"/>
      <c r="F2048" s="212"/>
    </row>
    <row r="2049" spans="1:6" s="181" customFormat="1">
      <c r="A2049" s="388"/>
      <c r="B2049" s="236"/>
      <c r="C2049" s="386"/>
      <c r="D2049" s="387"/>
      <c r="E2049" s="120"/>
      <c r="F2049" s="212"/>
    </row>
    <row r="2050" spans="1:6" s="181" customFormat="1">
      <c r="A2050" s="388"/>
      <c r="B2050" s="236"/>
      <c r="C2050" s="386"/>
      <c r="D2050" s="387"/>
      <c r="E2050" s="120"/>
      <c r="F2050" s="212"/>
    </row>
    <row r="2051" spans="1:6" s="181" customFormat="1">
      <c r="A2051" s="388"/>
      <c r="B2051" s="236"/>
      <c r="C2051" s="386"/>
      <c r="D2051" s="387"/>
      <c r="E2051" s="120"/>
      <c r="F2051" s="212"/>
    </row>
    <row r="2052" spans="1:6" s="181" customFormat="1">
      <c r="A2052" s="388"/>
      <c r="B2052" s="236"/>
      <c r="C2052" s="386"/>
      <c r="D2052" s="387"/>
      <c r="E2052" s="120"/>
      <c r="F2052" s="212"/>
    </row>
    <row r="2053" spans="1:6" s="181" customFormat="1">
      <c r="A2053" s="388"/>
      <c r="B2053" s="236"/>
      <c r="C2053" s="386"/>
      <c r="D2053" s="387"/>
      <c r="E2053" s="120"/>
      <c r="F2053" s="212"/>
    </row>
    <row r="2054" spans="1:6" s="181" customFormat="1">
      <c r="A2054" s="388"/>
      <c r="B2054" s="236"/>
      <c r="C2054" s="386"/>
      <c r="D2054" s="387"/>
      <c r="E2054" s="120"/>
      <c r="F2054" s="212"/>
    </row>
    <row r="2055" spans="1:6" s="181" customFormat="1">
      <c r="A2055" s="388"/>
      <c r="B2055" s="236"/>
      <c r="C2055" s="386"/>
      <c r="D2055" s="387"/>
      <c r="E2055" s="120"/>
      <c r="F2055" s="212"/>
    </row>
    <row r="2056" spans="1:6" s="181" customFormat="1">
      <c r="A2056" s="388"/>
      <c r="B2056" s="236"/>
      <c r="C2056" s="386"/>
      <c r="D2056" s="387"/>
      <c r="E2056" s="120"/>
      <c r="F2056" s="212"/>
    </row>
    <row r="2057" spans="1:6" s="181" customFormat="1">
      <c r="A2057" s="388"/>
      <c r="B2057" s="236"/>
      <c r="C2057" s="386"/>
      <c r="D2057" s="387"/>
      <c r="E2057" s="120"/>
      <c r="F2057" s="212"/>
    </row>
    <row r="2058" spans="1:6" s="181" customFormat="1">
      <c r="A2058" s="388"/>
      <c r="B2058" s="236"/>
      <c r="C2058" s="386"/>
      <c r="D2058" s="387"/>
      <c r="E2058" s="120"/>
      <c r="F2058" s="212"/>
    </row>
    <row r="2059" spans="1:6" s="181" customFormat="1">
      <c r="A2059" s="388"/>
      <c r="B2059" s="236"/>
      <c r="C2059" s="386"/>
      <c r="D2059" s="387"/>
      <c r="E2059" s="120"/>
      <c r="F2059" s="212"/>
    </row>
    <row r="2060" spans="1:6" s="181" customFormat="1">
      <c r="A2060" s="388"/>
      <c r="B2060" s="236"/>
      <c r="C2060" s="386"/>
      <c r="D2060" s="387"/>
      <c r="E2060" s="120"/>
      <c r="F2060" s="212"/>
    </row>
    <row r="2061" spans="1:6" s="181" customFormat="1">
      <c r="A2061" s="388"/>
      <c r="B2061" s="236"/>
      <c r="C2061" s="386"/>
      <c r="D2061" s="387"/>
      <c r="E2061" s="120"/>
      <c r="F2061" s="212"/>
    </row>
    <row r="2062" spans="1:6" s="181" customFormat="1">
      <c r="A2062" s="388"/>
      <c r="B2062" s="236"/>
      <c r="C2062" s="386"/>
      <c r="D2062" s="387"/>
      <c r="E2062" s="120"/>
      <c r="F2062" s="212"/>
    </row>
    <row r="2063" spans="1:6" s="181" customFormat="1">
      <c r="A2063" s="388"/>
      <c r="B2063" s="236"/>
      <c r="C2063" s="386"/>
      <c r="D2063" s="387"/>
      <c r="E2063" s="120"/>
      <c r="F2063" s="212"/>
    </row>
    <row r="2064" spans="1:6" s="181" customFormat="1">
      <c r="A2064" s="388"/>
      <c r="B2064" s="236"/>
      <c r="C2064" s="386"/>
      <c r="D2064" s="387"/>
      <c r="E2064" s="120"/>
      <c r="F2064" s="212"/>
    </row>
    <row r="2065" spans="1:6" s="181" customFormat="1">
      <c r="A2065" s="388"/>
      <c r="B2065" s="236"/>
      <c r="C2065" s="386"/>
      <c r="D2065" s="387"/>
      <c r="E2065" s="120"/>
      <c r="F2065" s="212"/>
    </row>
    <row r="2066" spans="1:6" s="181" customFormat="1">
      <c r="A2066" s="388"/>
      <c r="B2066" s="236"/>
      <c r="C2066" s="386"/>
      <c r="D2066" s="387"/>
      <c r="E2066" s="120"/>
      <c r="F2066" s="212"/>
    </row>
    <row r="2067" spans="1:6" s="181" customFormat="1">
      <c r="A2067" s="388"/>
      <c r="B2067" s="236"/>
      <c r="C2067" s="386"/>
      <c r="D2067" s="387"/>
      <c r="E2067" s="120"/>
      <c r="F2067" s="212"/>
    </row>
    <row r="2068" spans="1:6" s="181" customFormat="1">
      <c r="A2068" s="388"/>
      <c r="B2068" s="236"/>
      <c r="C2068" s="386"/>
      <c r="D2068" s="387"/>
      <c r="E2068" s="120"/>
      <c r="F2068" s="212"/>
    </row>
    <row r="2069" spans="1:6" s="181" customFormat="1">
      <c r="A2069" s="388"/>
      <c r="B2069" s="236"/>
      <c r="C2069" s="386"/>
      <c r="D2069" s="387"/>
      <c r="E2069" s="120"/>
      <c r="F2069" s="212"/>
    </row>
    <row r="2070" spans="1:6" s="181" customFormat="1">
      <c r="A2070" s="388"/>
      <c r="B2070" s="236"/>
      <c r="C2070" s="386"/>
      <c r="D2070" s="387"/>
      <c r="E2070" s="120"/>
      <c r="F2070" s="212"/>
    </row>
    <row r="2071" spans="1:6" s="181" customFormat="1">
      <c r="A2071" s="388"/>
      <c r="B2071" s="236"/>
      <c r="C2071" s="386"/>
      <c r="D2071" s="387"/>
      <c r="E2071" s="120"/>
      <c r="F2071" s="212"/>
    </row>
    <row r="2072" spans="1:6" s="181" customFormat="1">
      <c r="A2072" s="388"/>
      <c r="B2072" s="236"/>
      <c r="C2072" s="386"/>
      <c r="D2072" s="387"/>
      <c r="E2072" s="120"/>
      <c r="F2072" s="212"/>
    </row>
    <row r="2073" spans="1:6" s="181" customFormat="1">
      <c r="A2073" s="388"/>
      <c r="B2073" s="236"/>
      <c r="C2073" s="386"/>
      <c r="D2073" s="387"/>
      <c r="E2073" s="120"/>
      <c r="F2073" s="212"/>
    </row>
    <row r="2074" spans="1:6" s="181" customFormat="1">
      <c r="A2074" s="388"/>
      <c r="B2074" s="236"/>
      <c r="C2074" s="386"/>
      <c r="D2074" s="387"/>
      <c r="E2074" s="120"/>
      <c r="F2074" s="212"/>
    </row>
    <row r="2075" spans="1:6" s="181" customFormat="1">
      <c r="A2075" s="388"/>
      <c r="B2075" s="236"/>
      <c r="C2075" s="386"/>
      <c r="D2075" s="387"/>
      <c r="E2075" s="120"/>
      <c r="F2075" s="212"/>
    </row>
    <row r="2076" spans="1:6" s="181" customFormat="1">
      <c r="A2076" s="388"/>
      <c r="B2076" s="236"/>
      <c r="C2076" s="386"/>
      <c r="D2076" s="387"/>
      <c r="E2076" s="120"/>
      <c r="F2076" s="212"/>
    </row>
    <row r="2077" spans="1:6" s="181" customFormat="1">
      <c r="A2077" s="388"/>
      <c r="B2077" s="236"/>
      <c r="C2077" s="386"/>
      <c r="D2077" s="387"/>
      <c r="E2077" s="120"/>
      <c r="F2077" s="212"/>
    </row>
    <row r="2078" spans="1:6" s="181" customFormat="1">
      <c r="A2078" s="388"/>
      <c r="B2078" s="236"/>
      <c r="C2078" s="386"/>
      <c r="D2078" s="387"/>
      <c r="E2078" s="120"/>
      <c r="F2078" s="212"/>
    </row>
    <row r="2079" spans="1:6" s="181" customFormat="1">
      <c r="A2079" s="388"/>
      <c r="B2079" s="236"/>
      <c r="C2079" s="386"/>
      <c r="D2079" s="387"/>
      <c r="E2079" s="120"/>
      <c r="F2079" s="212"/>
    </row>
    <row r="2080" spans="1:6" s="181" customFormat="1">
      <c r="A2080" s="388"/>
      <c r="B2080" s="236"/>
      <c r="C2080" s="386"/>
      <c r="D2080" s="387"/>
      <c r="E2080" s="120"/>
      <c r="F2080" s="212"/>
    </row>
    <row r="2081" spans="1:6" s="181" customFormat="1">
      <c r="A2081" s="388"/>
      <c r="B2081" s="236"/>
      <c r="C2081" s="386"/>
      <c r="D2081" s="387"/>
      <c r="E2081" s="120"/>
      <c r="F2081" s="212"/>
    </row>
    <row r="2082" spans="1:6" s="181" customFormat="1">
      <c r="A2082" s="388"/>
      <c r="B2082" s="236"/>
      <c r="C2082" s="386"/>
      <c r="D2082" s="387"/>
      <c r="E2082" s="120"/>
      <c r="F2082" s="212"/>
    </row>
    <row r="2083" spans="1:6" s="181" customFormat="1">
      <c r="A2083" s="388"/>
      <c r="B2083" s="236"/>
      <c r="C2083" s="386"/>
      <c r="D2083" s="387"/>
      <c r="E2083" s="120"/>
      <c r="F2083" s="212"/>
    </row>
    <row r="2084" spans="1:6" s="181" customFormat="1">
      <c r="A2084" s="388"/>
      <c r="B2084" s="236"/>
      <c r="C2084" s="386"/>
      <c r="D2084" s="387"/>
      <c r="E2084" s="120"/>
      <c r="F2084" s="212"/>
    </row>
    <row r="2085" spans="1:6" s="181" customFormat="1">
      <c r="A2085" s="388"/>
      <c r="B2085" s="236"/>
      <c r="C2085" s="386"/>
      <c r="D2085" s="387"/>
      <c r="E2085" s="120"/>
      <c r="F2085" s="212"/>
    </row>
    <row r="2086" spans="1:6" s="181" customFormat="1">
      <c r="A2086" s="388"/>
      <c r="B2086" s="236"/>
      <c r="C2086" s="386"/>
      <c r="D2086" s="387"/>
      <c r="E2086" s="120"/>
      <c r="F2086" s="212"/>
    </row>
    <row r="2087" spans="1:6" s="181" customFormat="1">
      <c r="A2087" s="388"/>
      <c r="B2087" s="236"/>
      <c r="C2087" s="386"/>
      <c r="D2087" s="387"/>
      <c r="E2087" s="120"/>
      <c r="F2087" s="212"/>
    </row>
    <row r="2088" spans="1:6" s="181" customFormat="1">
      <c r="A2088" s="388"/>
      <c r="B2088" s="236"/>
      <c r="C2088" s="386"/>
      <c r="D2088" s="387"/>
      <c r="E2088" s="120"/>
      <c r="F2088" s="212"/>
    </row>
    <row r="2089" spans="1:6" s="181" customFormat="1">
      <c r="A2089" s="388"/>
      <c r="B2089" s="236"/>
      <c r="C2089" s="386"/>
      <c r="D2089" s="387"/>
      <c r="E2089" s="120"/>
      <c r="F2089" s="212"/>
    </row>
    <row r="2090" spans="1:6" s="181" customFormat="1">
      <c r="A2090" s="388"/>
      <c r="B2090" s="236"/>
      <c r="C2090" s="386"/>
      <c r="D2090" s="387"/>
      <c r="E2090" s="120"/>
      <c r="F2090" s="212"/>
    </row>
    <row r="2091" spans="1:6" s="181" customFormat="1">
      <c r="A2091" s="388"/>
      <c r="B2091" s="236"/>
      <c r="C2091" s="386"/>
      <c r="D2091" s="387"/>
      <c r="E2091" s="120"/>
      <c r="F2091" s="212"/>
    </row>
    <row r="2092" spans="1:6" s="181" customFormat="1">
      <c r="A2092" s="388"/>
      <c r="B2092" s="236"/>
      <c r="C2092" s="386"/>
      <c r="D2092" s="387"/>
      <c r="E2092" s="120"/>
      <c r="F2092" s="212"/>
    </row>
    <row r="2093" spans="1:6" s="181" customFormat="1">
      <c r="A2093" s="388"/>
      <c r="B2093" s="236"/>
      <c r="C2093" s="386"/>
      <c r="D2093" s="387"/>
      <c r="E2093" s="120"/>
      <c r="F2093" s="212"/>
    </row>
    <row r="2094" spans="1:6" s="181" customFormat="1">
      <c r="A2094" s="388"/>
      <c r="B2094" s="236"/>
      <c r="C2094" s="386"/>
      <c r="D2094" s="387"/>
      <c r="E2094" s="120"/>
      <c r="F2094" s="212"/>
    </row>
    <row r="2095" spans="1:6" s="181" customFormat="1">
      <c r="A2095" s="388"/>
      <c r="B2095" s="236"/>
      <c r="C2095" s="386"/>
      <c r="D2095" s="387"/>
      <c r="E2095" s="120"/>
      <c r="F2095" s="212"/>
    </row>
    <row r="2096" spans="1:6" s="181" customFormat="1">
      <c r="A2096" s="388"/>
      <c r="B2096" s="236"/>
      <c r="C2096" s="386"/>
      <c r="D2096" s="387"/>
      <c r="E2096" s="120"/>
      <c r="F2096" s="212"/>
    </row>
    <row r="2097" spans="1:6" s="181" customFormat="1">
      <c r="A2097" s="388"/>
      <c r="B2097" s="236"/>
      <c r="C2097" s="386"/>
      <c r="D2097" s="387"/>
      <c r="E2097" s="120"/>
      <c r="F2097" s="212"/>
    </row>
    <row r="2098" spans="1:6" s="181" customFormat="1">
      <c r="A2098" s="388"/>
      <c r="B2098" s="236"/>
      <c r="C2098" s="386"/>
      <c r="D2098" s="387"/>
      <c r="E2098" s="120"/>
      <c r="F2098" s="212"/>
    </row>
    <row r="2099" spans="1:6" s="181" customFormat="1">
      <c r="A2099" s="388"/>
      <c r="B2099" s="236"/>
      <c r="C2099" s="386"/>
      <c r="D2099" s="387"/>
      <c r="E2099" s="120"/>
      <c r="F2099" s="212"/>
    </row>
    <row r="2100" spans="1:6" s="181" customFormat="1">
      <c r="A2100" s="388"/>
      <c r="B2100" s="236"/>
      <c r="C2100" s="386"/>
      <c r="D2100" s="387"/>
      <c r="E2100" s="120"/>
      <c r="F2100" s="212"/>
    </row>
    <row r="2101" spans="1:6" s="181" customFormat="1">
      <c r="A2101" s="388"/>
      <c r="B2101" s="236"/>
      <c r="C2101" s="386"/>
      <c r="D2101" s="387"/>
      <c r="E2101" s="120"/>
      <c r="F2101" s="212"/>
    </row>
    <row r="2102" spans="1:6" s="181" customFormat="1">
      <c r="A2102" s="388"/>
      <c r="B2102" s="236"/>
      <c r="C2102" s="386"/>
      <c r="D2102" s="387"/>
      <c r="E2102" s="120"/>
      <c r="F2102" s="212"/>
    </row>
    <row r="2103" spans="1:6" s="181" customFormat="1">
      <c r="A2103" s="388"/>
      <c r="B2103" s="236"/>
      <c r="C2103" s="386"/>
      <c r="D2103" s="387"/>
      <c r="E2103" s="120"/>
      <c r="F2103" s="212"/>
    </row>
    <row r="2104" spans="1:6" s="181" customFormat="1">
      <c r="A2104" s="388"/>
      <c r="B2104" s="236"/>
      <c r="C2104" s="386"/>
      <c r="D2104" s="387"/>
      <c r="E2104" s="120"/>
      <c r="F2104" s="212"/>
    </row>
    <row r="2105" spans="1:6" s="181" customFormat="1">
      <c r="A2105" s="388"/>
      <c r="B2105" s="236"/>
      <c r="C2105" s="386"/>
      <c r="D2105" s="387"/>
      <c r="E2105" s="120"/>
      <c r="F2105" s="212"/>
    </row>
    <row r="2106" spans="1:6" s="181" customFormat="1">
      <c r="A2106" s="388"/>
      <c r="B2106" s="236"/>
      <c r="C2106" s="386"/>
      <c r="D2106" s="387"/>
      <c r="E2106" s="120"/>
      <c r="F2106" s="212"/>
    </row>
    <row r="2107" spans="1:6" s="181" customFormat="1">
      <c r="A2107" s="388"/>
      <c r="B2107" s="236"/>
      <c r="C2107" s="386"/>
      <c r="D2107" s="387"/>
      <c r="E2107" s="120"/>
      <c r="F2107" s="212"/>
    </row>
    <row r="2108" spans="1:6" s="181" customFormat="1">
      <c r="A2108" s="388"/>
      <c r="B2108" s="236"/>
      <c r="C2108" s="386"/>
      <c r="D2108" s="387"/>
      <c r="E2108" s="120"/>
      <c r="F2108" s="212"/>
    </row>
    <row r="2109" spans="1:6" s="181" customFormat="1">
      <c r="A2109" s="388"/>
      <c r="B2109" s="236"/>
      <c r="C2109" s="386"/>
      <c r="D2109" s="387"/>
      <c r="E2109" s="120"/>
      <c r="F2109" s="212"/>
    </row>
    <row r="2110" spans="1:6" s="181" customFormat="1">
      <c r="A2110" s="388"/>
      <c r="B2110" s="236"/>
      <c r="C2110" s="386"/>
      <c r="D2110" s="387"/>
      <c r="E2110" s="120"/>
      <c r="F2110" s="212"/>
    </row>
    <row r="2111" spans="1:6" s="181" customFormat="1">
      <c r="A2111" s="388"/>
      <c r="B2111" s="236"/>
      <c r="C2111" s="386"/>
      <c r="D2111" s="387"/>
      <c r="E2111" s="120"/>
      <c r="F2111" s="212"/>
    </row>
    <row r="2112" spans="1:6" s="181" customFormat="1">
      <c r="A2112" s="388"/>
      <c r="B2112" s="236"/>
      <c r="C2112" s="386"/>
      <c r="D2112" s="387"/>
      <c r="E2112" s="120"/>
      <c r="F2112" s="212"/>
    </row>
    <row r="2113" spans="1:6" s="181" customFormat="1">
      <c r="A2113" s="388"/>
      <c r="B2113" s="236"/>
      <c r="C2113" s="386"/>
      <c r="D2113" s="387"/>
      <c r="E2113" s="120"/>
      <c r="F2113" s="212"/>
    </row>
    <row r="2114" spans="1:6" s="181" customFormat="1">
      <c r="A2114" s="388"/>
      <c r="B2114" s="236"/>
      <c r="C2114" s="386"/>
      <c r="D2114" s="387"/>
      <c r="E2114" s="120"/>
      <c r="F2114" s="212"/>
    </row>
    <row r="2115" spans="1:6" s="181" customFormat="1">
      <c r="A2115" s="388"/>
      <c r="B2115" s="236"/>
      <c r="C2115" s="386"/>
      <c r="D2115" s="387"/>
      <c r="E2115" s="120"/>
      <c r="F2115" s="212"/>
    </row>
    <row r="2116" spans="1:6" s="181" customFormat="1">
      <c r="A2116" s="388"/>
      <c r="B2116" s="236"/>
      <c r="C2116" s="386"/>
      <c r="D2116" s="387"/>
      <c r="E2116" s="120"/>
      <c r="F2116" s="212"/>
    </row>
    <row r="2117" spans="1:6" s="181" customFormat="1">
      <c r="A2117" s="388"/>
      <c r="B2117" s="236"/>
      <c r="C2117" s="386"/>
      <c r="D2117" s="387"/>
      <c r="E2117" s="120"/>
      <c r="F2117" s="212"/>
    </row>
    <row r="2118" spans="1:6" s="181" customFormat="1">
      <c r="A2118" s="388"/>
      <c r="B2118" s="236"/>
      <c r="C2118" s="386"/>
      <c r="D2118" s="387"/>
      <c r="E2118" s="120"/>
      <c r="F2118" s="212"/>
    </row>
    <row r="2119" spans="1:6" s="181" customFormat="1">
      <c r="A2119" s="388"/>
      <c r="B2119" s="236"/>
      <c r="C2119" s="386"/>
      <c r="D2119" s="387"/>
      <c r="E2119" s="120"/>
      <c r="F2119" s="212"/>
    </row>
    <row r="2120" spans="1:6" s="181" customFormat="1">
      <c r="A2120" s="388"/>
      <c r="B2120" s="236"/>
      <c r="C2120" s="386"/>
      <c r="D2120" s="387"/>
      <c r="E2120" s="120"/>
      <c r="F2120" s="212"/>
    </row>
    <row r="2121" spans="1:6" s="181" customFormat="1">
      <c r="A2121" s="388"/>
      <c r="B2121" s="236"/>
      <c r="C2121" s="386"/>
      <c r="D2121" s="387"/>
      <c r="E2121" s="120"/>
      <c r="F2121" s="212"/>
    </row>
    <row r="2122" spans="1:6" s="181" customFormat="1">
      <c r="A2122" s="388"/>
      <c r="B2122" s="236"/>
      <c r="C2122" s="386"/>
      <c r="D2122" s="387"/>
      <c r="E2122" s="120"/>
      <c r="F2122" s="212"/>
    </row>
    <row r="2123" spans="1:6" s="181" customFormat="1">
      <c r="A2123" s="388"/>
      <c r="B2123" s="236"/>
      <c r="C2123" s="386"/>
      <c r="D2123" s="387"/>
      <c r="E2123" s="120"/>
      <c r="F2123" s="212"/>
    </row>
    <row r="2124" spans="1:6" s="181" customFormat="1">
      <c r="A2124" s="388"/>
      <c r="B2124" s="236"/>
      <c r="C2124" s="386"/>
      <c r="D2124" s="387"/>
      <c r="E2124" s="120"/>
      <c r="F2124" s="212"/>
    </row>
    <row r="2125" spans="1:6" s="181" customFormat="1">
      <c r="A2125" s="388"/>
      <c r="B2125" s="236"/>
      <c r="C2125" s="386"/>
      <c r="D2125" s="387"/>
      <c r="E2125" s="120"/>
      <c r="F2125" s="212"/>
    </row>
    <row r="2126" spans="1:6" s="181" customFormat="1">
      <c r="A2126" s="388"/>
      <c r="B2126" s="236"/>
      <c r="C2126" s="386"/>
      <c r="D2126" s="387"/>
      <c r="E2126" s="120"/>
      <c r="F2126" s="212"/>
    </row>
    <row r="2127" spans="1:6" s="181" customFormat="1">
      <c r="A2127" s="388"/>
      <c r="B2127" s="236"/>
      <c r="C2127" s="386"/>
      <c r="D2127" s="387"/>
      <c r="E2127" s="120"/>
      <c r="F2127" s="212"/>
    </row>
    <row r="2128" spans="1:6" s="181" customFormat="1">
      <c r="A2128" s="388"/>
      <c r="B2128" s="236"/>
      <c r="C2128" s="386"/>
      <c r="D2128" s="387"/>
      <c r="E2128" s="120"/>
      <c r="F2128" s="212"/>
    </row>
    <row r="2129" spans="1:6" s="181" customFormat="1">
      <c r="A2129" s="388"/>
      <c r="B2129" s="236"/>
      <c r="C2129" s="386"/>
      <c r="D2129" s="387"/>
      <c r="E2129" s="120"/>
      <c r="F2129" s="212"/>
    </row>
    <row r="2130" spans="1:6" s="181" customFormat="1">
      <c r="A2130" s="388"/>
      <c r="B2130" s="236"/>
      <c r="C2130" s="386"/>
      <c r="D2130" s="387"/>
      <c r="E2130" s="120"/>
      <c r="F2130" s="212"/>
    </row>
    <row r="2131" spans="1:6" s="181" customFormat="1">
      <c r="A2131" s="388"/>
      <c r="B2131" s="236"/>
      <c r="C2131" s="386"/>
      <c r="D2131" s="387"/>
      <c r="E2131" s="120"/>
      <c r="F2131" s="212"/>
    </row>
    <row r="2132" spans="1:6" s="181" customFormat="1">
      <c r="A2132" s="388"/>
      <c r="B2132" s="236"/>
      <c r="C2132" s="386"/>
      <c r="D2132" s="387"/>
      <c r="E2132" s="120"/>
      <c r="F2132" s="212"/>
    </row>
    <row r="2133" spans="1:6" s="181" customFormat="1">
      <c r="A2133" s="388"/>
      <c r="B2133" s="236"/>
      <c r="C2133" s="386"/>
      <c r="D2133" s="387"/>
      <c r="E2133" s="120"/>
      <c r="F2133" s="212"/>
    </row>
    <row r="2134" spans="1:6" s="181" customFormat="1">
      <c r="A2134" s="388"/>
      <c r="B2134" s="236"/>
      <c r="C2134" s="386"/>
      <c r="D2134" s="387"/>
      <c r="E2134" s="120"/>
      <c r="F2134" s="212"/>
    </row>
    <row r="2135" spans="1:6" s="181" customFormat="1">
      <c r="A2135" s="388"/>
      <c r="B2135" s="236"/>
      <c r="C2135" s="386"/>
      <c r="D2135" s="387"/>
      <c r="E2135" s="120"/>
      <c r="F2135" s="212"/>
    </row>
    <row r="2136" spans="1:6" s="181" customFormat="1">
      <c r="A2136" s="388"/>
      <c r="B2136" s="236"/>
      <c r="C2136" s="386"/>
      <c r="D2136" s="387"/>
      <c r="E2136" s="120"/>
      <c r="F2136" s="212"/>
    </row>
    <row r="2137" spans="1:6" s="181" customFormat="1">
      <c r="A2137" s="388"/>
      <c r="B2137" s="236"/>
      <c r="C2137" s="386"/>
      <c r="D2137" s="387"/>
      <c r="E2137" s="120"/>
      <c r="F2137" s="212"/>
    </row>
    <row r="2138" spans="1:6" s="181" customFormat="1">
      <c r="A2138" s="388"/>
      <c r="B2138" s="236"/>
      <c r="C2138" s="386"/>
      <c r="D2138" s="387"/>
      <c r="E2138" s="120"/>
      <c r="F2138" s="212"/>
    </row>
    <row r="2139" spans="1:6" s="181" customFormat="1">
      <c r="A2139" s="388"/>
      <c r="B2139" s="236"/>
      <c r="C2139" s="386"/>
      <c r="D2139" s="387"/>
      <c r="E2139" s="120"/>
      <c r="F2139" s="212"/>
    </row>
    <row r="2140" spans="1:6" s="181" customFormat="1">
      <c r="A2140" s="388"/>
      <c r="B2140" s="236"/>
      <c r="C2140" s="386"/>
      <c r="D2140" s="387"/>
      <c r="E2140" s="120"/>
      <c r="F2140" s="212"/>
    </row>
    <row r="2141" spans="1:6" s="181" customFormat="1">
      <c r="A2141" s="388"/>
      <c r="B2141" s="236"/>
      <c r="C2141" s="386"/>
      <c r="D2141" s="387"/>
      <c r="E2141" s="120"/>
      <c r="F2141" s="212"/>
    </row>
    <row r="2142" spans="1:6" s="181" customFormat="1">
      <c r="A2142" s="388"/>
      <c r="B2142" s="236"/>
      <c r="C2142" s="386"/>
      <c r="D2142" s="387"/>
      <c r="E2142" s="120"/>
      <c r="F2142" s="212"/>
    </row>
    <row r="2143" spans="1:6" s="181" customFormat="1">
      <c r="A2143" s="388"/>
      <c r="B2143" s="236"/>
      <c r="C2143" s="386"/>
      <c r="D2143" s="387"/>
      <c r="E2143" s="120"/>
      <c r="F2143" s="212"/>
    </row>
    <row r="2144" spans="1:6" s="181" customFormat="1">
      <c r="A2144" s="388"/>
      <c r="B2144" s="236"/>
      <c r="C2144" s="386"/>
      <c r="D2144" s="387"/>
      <c r="E2144" s="120"/>
      <c r="F2144" s="212"/>
    </row>
    <row r="2145" spans="1:6" s="181" customFormat="1">
      <c r="A2145" s="388"/>
      <c r="B2145" s="236"/>
      <c r="C2145" s="386"/>
      <c r="D2145" s="387"/>
      <c r="E2145" s="120"/>
      <c r="F2145" s="212"/>
    </row>
    <row r="2146" spans="1:6" s="181" customFormat="1">
      <c r="A2146" s="388"/>
      <c r="B2146" s="236"/>
      <c r="C2146" s="386"/>
      <c r="D2146" s="387"/>
      <c r="E2146" s="120"/>
      <c r="F2146" s="212"/>
    </row>
    <row r="2147" spans="1:6" s="181" customFormat="1">
      <c r="A2147" s="388"/>
      <c r="B2147" s="236"/>
      <c r="C2147" s="386"/>
      <c r="D2147" s="387"/>
      <c r="E2147" s="120"/>
      <c r="F2147" s="212"/>
    </row>
    <row r="2148" spans="1:6" s="181" customFormat="1">
      <c r="A2148" s="388"/>
      <c r="B2148" s="236"/>
      <c r="C2148" s="386"/>
      <c r="D2148" s="387"/>
      <c r="E2148" s="120"/>
      <c r="F2148" s="212"/>
    </row>
    <row r="2149" spans="1:6" s="181" customFormat="1">
      <c r="A2149" s="388"/>
      <c r="B2149" s="236"/>
      <c r="C2149" s="386"/>
      <c r="D2149" s="387"/>
      <c r="E2149" s="120"/>
      <c r="F2149" s="212"/>
    </row>
    <row r="2150" spans="1:6" s="181" customFormat="1">
      <c r="A2150" s="388"/>
      <c r="B2150" s="236"/>
      <c r="C2150" s="386"/>
      <c r="D2150" s="387"/>
      <c r="E2150" s="120"/>
      <c r="F2150" s="212"/>
    </row>
    <row r="2151" spans="1:6" s="181" customFormat="1">
      <c r="A2151" s="388"/>
      <c r="B2151" s="236"/>
      <c r="C2151" s="386"/>
      <c r="D2151" s="387"/>
      <c r="E2151" s="120"/>
      <c r="F2151" s="212"/>
    </row>
    <row r="2152" spans="1:6" s="181" customFormat="1">
      <c r="A2152" s="388"/>
      <c r="B2152" s="236"/>
      <c r="C2152" s="386"/>
      <c r="D2152" s="387"/>
      <c r="E2152" s="120"/>
      <c r="F2152" s="212"/>
    </row>
    <row r="2153" spans="1:6" s="181" customFormat="1">
      <c r="A2153" s="388"/>
      <c r="B2153" s="236"/>
      <c r="C2153" s="386"/>
      <c r="D2153" s="387"/>
      <c r="E2153" s="120"/>
      <c r="F2153" s="212"/>
    </row>
    <row r="2154" spans="1:6" s="181" customFormat="1">
      <c r="A2154" s="388"/>
      <c r="B2154" s="236"/>
      <c r="C2154" s="386"/>
      <c r="D2154" s="387"/>
      <c r="E2154" s="120"/>
      <c r="F2154" s="212"/>
    </row>
    <row r="2155" spans="1:6" s="181" customFormat="1">
      <c r="A2155" s="388"/>
      <c r="B2155" s="236"/>
      <c r="C2155" s="386"/>
      <c r="D2155" s="387"/>
      <c r="E2155" s="120"/>
      <c r="F2155" s="212"/>
    </row>
    <row r="2156" spans="1:6" s="181" customFormat="1">
      <c r="A2156" s="388"/>
      <c r="B2156" s="236"/>
      <c r="C2156" s="386"/>
      <c r="D2156" s="387"/>
      <c r="E2156" s="120"/>
      <c r="F2156" s="212"/>
    </row>
    <row r="2157" spans="1:6" s="181" customFormat="1">
      <c r="A2157" s="388"/>
      <c r="B2157" s="236"/>
      <c r="C2157" s="386"/>
      <c r="D2157" s="387"/>
      <c r="E2157" s="120"/>
      <c r="F2157" s="212"/>
    </row>
    <row r="2158" spans="1:6" s="181" customFormat="1">
      <c r="A2158" s="388"/>
      <c r="B2158" s="236"/>
      <c r="C2158" s="386"/>
      <c r="D2158" s="387"/>
      <c r="E2158" s="120"/>
      <c r="F2158" s="212"/>
    </row>
    <row r="2159" spans="1:6" s="181" customFormat="1">
      <c r="A2159" s="388"/>
      <c r="B2159" s="236"/>
      <c r="C2159" s="386"/>
      <c r="D2159" s="387"/>
      <c r="E2159" s="120"/>
      <c r="F2159" s="212"/>
    </row>
    <row r="2160" spans="1:6" s="181" customFormat="1">
      <c r="A2160" s="388"/>
      <c r="B2160" s="236"/>
      <c r="C2160" s="386"/>
      <c r="D2160" s="387"/>
      <c r="E2160" s="120"/>
      <c r="F2160" s="212"/>
    </row>
    <row r="2161" spans="1:6" s="181" customFormat="1">
      <c r="A2161" s="388"/>
      <c r="B2161" s="236"/>
      <c r="C2161" s="386"/>
      <c r="D2161" s="387"/>
      <c r="E2161" s="120"/>
      <c r="F2161" s="212"/>
    </row>
    <row r="2162" spans="1:6" s="181" customFormat="1">
      <c r="A2162" s="388"/>
      <c r="B2162" s="236"/>
      <c r="C2162" s="386"/>
      <c r="D2162" s="387"/>
      <c r="E2162" s="120"/>
      <c r="F2162" s="212"/>
    </row>
    <row r="2163" spans="1:6" s="181" customFormat="1">
      <c r="A2163" s="388"/>
      <c r="B2163" s="236"/>
      <c r="C2163" s="386"/>
      <c r="D2163" s="387"/>
      <c r="E2163" s="120"/>
      <c r="F2163" s="212"/>
    </row>
    <row r="2164" spans="1:6" s="181" customFormat="1">
      <c r="A2164" s="388"/>
      <c r="B2164" s="236"/>
      <c r="C2164" s="386"/>
      <c r="D2164" s="387"/>
      <c r="E2164" s="120"/>
      <c r="F2164" s="212"/>
    </row>
    <row r="2165" spans="1:6" s="181" customFormat="1">
      <c r="A2165" s="388"/>
      <c r="B2165" s="236"/>
      <c r="C2165" s="386"/>
      <c r="D2165" s="387"/>
      <c r="E2165" s="120"/>
      <c r="F2165" s="212"/>
    </row>
    <row r="2166" spans="1:6" s="181" customFormat="1">
      <c r="A2166" s="388"/>
      <c r="B2166" s="236"/>
      <c r="C2166" s="386"/>
      <c r="D2166" s="387"/>
      <c r="E2166" s="120"/>
      <c r="F2166" s="212"/>
    </row>
    <row r="2167" spans="1:6" s="181" customFormat="1">
      <c r="A2167" s="388"/>
      <c r="B2167" s="236"/>
      <c r="C2167" s="386"/>
      <c r="D2167" s="387"/>
      <c r="E2167" s="120"/>
      <c r="F2167" s="212"/>
    </row>
    <row r="2168" spans="1:6" s="181" customFormat="1">
      <c r="A2168" s="388"/>
      <c r="B2168" s="236"/>
      <c r="C2168" s="386"/>
      <c r="D2168" s="387"/>
      <c r="E2168" s="120"/>
      <c r="F2168" s="212"/>
    </row>
    <row r="2169" spans="1:6" s="181" customFormat="1">
      <c r="A2169" s="388"/>
      <c r="B2169" s="236"/>
      <c r="C2169" s="386"/>
      <c r="D2169" s="387"/>
      <c r="E2169" s="120"/>
      <c r="F2169" s="212"/>
    </row>
    <row r="2170" spans="1:6" s="181" customFormat="1">
      <c r="A2170" s="388"/>
      <c r="B2170" s="236"/>
      <c r="C2170" s="386"/>
      <c r="D2170" s="387"/>
      <c r="E2170" s="120"/>
      <c r="F2170" s="212"/>
    </row>
    <row r="2171" spans="1:6" s="181" customFormat="1">
      <c r="A2171" s="388"/>
      <c r="B2171" s="236"/>
      <c r="C2171" s="386"/>
      <c r="D2171" s="387"/>
      <c r="E2171" s="120"/>
      <c r="F2171" s="212"/>
    </row>
    <row r="2172" spans="1:6" s="181" customFormat="1">
      <c r="A2172" s="388"/>
      <c r="B2172" s="236"/>
      <c r="C2172" s="386"/>
      <c r="D2172" s="387"/>
      <c r="E2172" s="120"/>
      <c r="F2172" s="212"/>
    </row>
    <row r="2173" spans="1:6" s="181" customFormat="1">
      <c r="A2173" s="388"/>
      <c r="B2173" s="236"/>
      <c r="C2173" s="386"/>
      <c r="D2173" s="387"/>
      <c r="E2173" s="120"/>
      <c r="F2173" s="212"/>
    </row>
    <row r="2174" spans="1:6" s="181" customFormat="1">
      <c r="A2174" s="388"/>
      <c r="B2174" s="236"/>
      <c r="C2174" s="386"/>
      <c r="D2174" s="387"/>
      <c r="E2174" s="120"/>
      <c r="F2174" s="212"/>
    </row>
    <row r="2175" spans="1:6" s="181" customFormat="1">
      <c r="A2175" s="388"/>
      <c r="B2175" s="236"/>
      <c r="C2175" s="386"/>
      <c r="D2175" s="387"/>
      <c r="E2175" s="120"/>
      <c r="F2175" s="212"/>
    </row>
    <row r="2176" spans="1:6" s="181" customFormat="1">
      <c r="A2176" s="388"/>
      <c r="B2176" s="236"/>
      <c r="C2176" s="386"/>
      <c r="D2176" s="387"/>
      <c r="E2176" s="120"/>
      <c r="F2176" s="212"/>
    </row>
    <row r="2177" spans="1:6" s="181" customFormat="1">
      <c r="A2177" s="388"/>
      <c r="B2177" s="236"/>
      <c r="C2177" s="386"/>
      <c r="D2177" s="387"/>
      <c r="E2177" s="120"/>
      <c r="F2177" s="212"/>
    </row>
    <row r="2178" spans="1:6" s="181" customFormat="1">
      <c r="A2178" s="388"/>
      <c r="B2178" s="236"/>
      <c r="C2178" s="386"/>
      <c r="D2178" s="387"/>
      <c r="E2178" s="120"/>
      <c r="F2178" s="212"/>
    </row>
    <row r="2179" spans="1:6" s="181" customFormat="1">
      <c r="A2179" s="388"/>
      <c r="B2179" s="236"/>
      <c r="C2179" s="386"/>
      <c r="D2179" s="387"/>
      <c r="E2179" s="120"/>
      <c r="F2179" s="212"/>
    </row>
    <row r="2180" spans="1:6" s="181" customFormat="1">
      <c r="A2180" s="388"/>
      <c r="B2180" s="236"/>
      <c r="C2180" s="386"/>
      <c r="D2180" s="387"/>
      <c r="E2180" s="120"/>
      <c r="F2180" s="212"/>
    </row>
    <row r="2181" spans="1:6" s="181" customFormat="1">
      <c r="A2181" s="388"/>
      <c r="B2181" s="236"/>
      <c r="C2181" s="386"/>
      <c r="D2181" s="387"/>
      <c r="E2181" s="120"/>
      <c r="F2181" s="212"/>
    </row>
    <row r="2182" spans="1:6" s="181" customFormat="1">
      <c r="A2182" s="388"/>
      <c r="B2182" s="236"/>
      <c r="C2182" s="386"/>
      <c r="D2182" s="387"/>
      <c r="E2182" s="120"/>
      <c r="F2182" s="212"/>
    </row>
    <row r="2183" spans="1:6" s="181" customFormat="1">
      <c r="A2183" s="388"/>
      <c r="B2183" s="236"/>
      <c r="C2183" s="386"/>
      <c r="D2183" s="387"/>
      <c r="E2183" s="120"/>
      <c r="F2183" s="212"/>
    </row>
    <row r="2184" spans="1:6" s="181" customFormat="1">
      <c r="A2184" s="388"/>
      <c r="B2184" s="236"/>
      <c r="C2184" s="386"/>
      <c r="D2184" s="387"/>
      <c r="E2184" s="120"/>
      <c r="F2184" s="212"/>
    </row>
    <row r="2185" spans="1:6" s="181" customFormat="1">
      <c r="A2185" s="388"/>
      <c r="B2185" s="236"/>
      <c r="C2185" s="386"/>
      <c r="D2185" s="387"/>
      <c r="E2185" s="120"/>
      <c r="F2185" s="212"/>
    </row>
    <row r="2186" spans="1:6" s="181" customFormat="1">
      <c r="A2186" s="388"/>
      <c r="B2186" s="236"/>
      <c r="C2186" s="386"/>
      <c r="D2186" s="387"/>
      <c r="E2186" s="120"/>
      <c r="F2186" s="212"/>
    </row>
    <row r="2187" spans="1:6" s="181" customFormat="1">
      <c r="A2187" s="388"/>
      <c r="B2187" s="236"/>
      <c r="C2187" s="386"/>
      <c r="D2187" s="387"/>
      <c r="E2187" s="120"/>
      <c r="F2187" s="212"/>
    </row>
    <row r="2188" spans="1:6" s="181" customFormat="1">
      <c r="A2188" s="388"/>
      <c r="B2188" s="236"/>
      <c r="C2188" s="386"/>
      <c r="D2188" s="387"/>
      <c r="E2188" s="120"/>
      <c r="F2188" s="212"/>
    </row>
    <row r="2189" spans="1:6" s="181" customFormat="1">
      <c r="A2189" s="388"/>
      <c r="B2189" s="236"/>
      <c r="C2189" s="386"/>
      <c r="D2189" s="387"/>
      <c r="E2189" s="120"/>
      <c r="F2189" s="212"/>
    </row>
    <row r="2190" spans="1:6" s="181" customFormat="1">
      <c r="A2190" s="388"/>
      <c r="B2190" s="236"/>
      <c r="C2190" s="386"/>
      <c r="D2190" s="387"/>
      <c r="E2190" s="120"/>
      <c r="F2190" s="212"/>
    </row>
    <row r="2191" spans="1:6" s="181" customFormat="1">
      <c r="A2191" s="388"/>
      <c r="B2191" s="236"/>
      <c r="C2191" s="386"/>
      <c r="D2191" s="387"/>
      <c r="E2191" s="120"/>
      <c r="F2191" s="212"/>
    </row>
    <row r="2192" spans="1:6" s="181" customFormat="1">
      <c r="A2192" s="388"/>
      <c r="B2192" s="236"/>
      <c r="C2192" s="386"/>
      <c r="D2192" s="387"/>
      <c r="E2192" s="120"/>
      <c r="F2192" s="212"/>
    </row>
    <row r="2193" spans="1:6" s="181" customFormat="1">
      <c r="A2193" s="388"/>
      <c r="B2193" s="236"/>
      <c r="C2193" s="386"/>
      <c r="D2193" s="387"/>
      <c r="E2193" s="120"/>
      <c r="F2193" s="212"/>
    </row>
    <row r="2194" spans="1:6" s="181" customFormat="1">
      <c r="A2194" s="388"/>
      <c r="B2194" s="236"/>
      <c r="C2194" s="386"/>
      <c r="D2194" s="387"/>
      <c r="E2194" s="120"/>
      <c r="F2194" s="212"/>
    </row>
    <row r="2195" spans="1:6" s="181" customFormat="1">
      <c r="A2195" s="388"/>
      <c r="B2195" s="236"/>
      <c r="C2195" s="386"/>
      <c r="D2195" s="387"/>
      <c r="E2195" s="120"/>
      <c r="F2195" s="212"/>
    </row>
    <row r="2196" spans="1:6" s="181" customFormat="1">
      <c r="A2196" s="388"/>
      <c r="B2196" s="236"/>
      <c r="C2196" s="386"/>
      <c r="D2196" s="387"/>
      <c r="E2196" s="120"/>
      <c r="F2196" s="212"/>
    </row>
    <row r="2197" spans="1:6" s="181" customFormat="1">
      <c r="A2197" s="388"/>
      <c r="B2197" s="236"/>
      <c r="C2197" s="386"/>
      <c r="D2197" s="387"/>
      <c r="E2197" s="120"/>
      <c r="F2197" s="212"/>
    </row>
    <row r="2198" spans="1:6" s="181" customFormat="1">
      <c r="A2198" s="388"/>
      <c r="B2198" s="236"/>
      <c r="C2198" s="386"/>
      <c r="D2198" s="387"/>
      <c r="E2198" s="120"/>
      <c r="F2198" s="212"/>
    </row>
    <row r="2199" spans="1:6" s="181" customFormat="1">
      <c r="A2199" s="388"/>
      <c r="B2199" s="236"/>
      <c r="C2199" s="386"/>
      <c r="D2199" s="387"/>
      <c r="E2199" s="120"/>
      <c r="F2199" s="212"/>
    </row>
    <row r="2200" spans="1:6" s="181" customFormat="1">
      <c r="A2200" s="388"/>
      <c r="B2200" s="236"/>
      <c r="C2200" s="386"/>
      <c r="D2200" s="387"/>
      <c r="E2200" s="120"/>
      <c r="F2200" s="212"/>
    </row>
    <row r="2201" spans="1:6" s="181" customFormat="1">
      <c r="A2201" s="388"/>
      <c r="B2201" s="236"/>
      <c r="C2201" s="386"/>
      <c r="D2201" s="387"/>
      <c r="E2201" s="120"/>
      <c r="F2201" s="212"/>
    </row>
    <row r="2202" spans="1:6" s="181" customFormat="1">
      <c r="A2202" s="388"/>
      <c r="B2202" s="236"/>
      <c r="C2202" s="386"/>
      <c r="D2202" s="387"/>
      <c r="E2202" s="120"/>
      <c r="F2202" s="212"/>
    </row>
    <row r="2203" spans="1:6" s="181" customFormat="1">
      <c r="A2203" s="388"/>
      <c r="B2203" s="236"/>
      <c r="C2203" s="386"/>
      <c r="D2203" s="387"/>
      <c r="E2203" s="120"/>
      <c r="F2203" s="212"/>
    </row>
    <row r="2204" spans="1:6" s="181" customFormat="1">
      <c r="A2204" s="388"/>
      <c r="B2204" s="236"/>
      <c r="C2204" s="386"/>
      <c r="D2204" s="387"/>
      <c r="E2204" s="120"/>
      <c r="F2204" s="212"/>
    </row>
    <row r="2205" spans="1:6" s="181" customFormat="1">
      <c r="A2205" s="388"/>
      <c r="B2205" s="236"/>
      <c r="C2205" s="386"/>
      <c r="D2205" s="387"/>
      <c r="E2205" s="120"/>
      <c r="F2205" s="212"/>
    </row>
    <row r="2206" spans="1:6" s="181" customFormat="1">
      <c r="A2206" s="388"/>
      <c r="B2206" s="236"/>
      <c r="C2206" s="386"/>
      <c r="D2206" s="387"/>
      <c r="E2206" s="120"/>
      <c r="F2206" s="212"/>
    </row>
    <row r="2207" spans="1:6" s="181" customFormat="1">
      <c r="A2207" s="388"/>
      <c r="B2207" s="236"/>
      <c r="C2207" s="386"/>
      <c r="D2207" s="387"/>
      <c r="E2207" s="120"/>
      <c r="F2207" s="212"/>
    </row>
    <row r="2208" spans="1:6" s="181" customFormat="1">
      <c r="A2208" s="388"/>
      <c r="B2208" s="236"/>
      <c r="C2208" s="386"/>
      <c r="D2208" s="387"/>
      <c r="E2208" s="120"/>
      <c r="F2208" s="212"/>
    </row>
    <row r="2209" spans="1:6" s="181" customFormat="1">
      <c r="A2209" s="388"/>
      <c r="B2209" s="236"/>
      <c r="C2209" s="386"/>
      <c r="D2209" s="387"/>
      <c r="E2209" s="120"/>
      <c r="F2209" s="212"/>
    </row>
    <row r="2210" spans="1:6" s="181" customFormat="1">
      <c r="A2210" s="388"/>
      <c r="B2210" s="236"/>
      <c r="C2210" s="386"/>
      <c r="D2210" s="387"/>
      <c r="E2210" s="120"/>
      <c r="F2210" s="212"/>
    </row>
    <row r="2211" spans="1:6" s="181" customFormat="1">
      <c r="A2211" s="388"/>
      <c r="B2211" s="236"/>
      <c r="C2211" s="386"/>
      <c r="D2211" s="387"/>
      <c r="E2211" s="120"/>
      <c r="F2211" s="212"/>
    </row>
    <row r="2212" spans="1:6" s="181" customFormat="1">
      <c r="A2212" s="388"/>
      <c r="B2212" s="236"/>
      <c r="C2212" s="386"/>
      <c r="D2212" s="387"/>
      <c r="E2212" s="120"/>
      <c r="F2212" s="212"/>
    </row>
    <row r="2213" spans="1:6" s="181" customFormat="1">
      <c r="A2213" s="388"/>
      <c r="B2213" s="236"/>
      <c r="C2213" s="386"/>
      <c r="D2213" s="387"/>
      <c r="E2213" s="120"/>
      <c r="F2213" s="212"/>
    </row>
    <row r="2214" spans="1:6" s="181" customFormat="1">
      <c r="A2214" s="388"/>
      <c r="B2214" s="236"/>
      <c r="C2214" s="386"/>
      <c r="D2214" s="387"/>
      <c r="E2214" s="120"/>
      <c r="F2214" s="212"/>
    </row>
    <row r="2215" spans="1:6" s="181" customFormat="1">
      <c r="A2215" s="388"/>
      <c r="B2215" s="236"/>
      <c r="C2215" s="386"/>
      <c r="D2215" s="387"/>
      <c r="E2215" s="120"/>
      <c r="F2215" s="212"/>
    </row>
    <row r="2216" spans="1:6" s="181" customFormat="1">
      <c r="A2216" s="388"/>
      <c r="B2216" s="236"/>
      <c r="C2216" s="386"/>
      <c r="D2216" s="387"/>
      <c r="E2216" s="120"/>
      <c r="F2216" s="212"/>
    </row>
    <row r="2217" spans="1:6" s="181" customFormat="1">
      <c r="A2217" s="388"/>
      <c r="B2217" s="236"/>
      <c r="C2217" s="386"/>
      <c r="D2217" s="387"/>
      <c r="E2217" s="120"/>
      <c r="F2217" s="212"/>
    </row>
    <row r="2218" spans="1:6" s="181" customFormat="1">
      <c r="A2218" s="388"/>
      <c r="B2218" s="236"/>
      <c r="C2218" s="386"/>
      <c r="D2218" s="387"/>
      <c r="E2218" s="120"/>
      <c r="F2218" s="212"/>
    </row>
    <row r="2219" spans="1:6" s="181" customFormat="1">
      <c r="A2219" s="388"/>
      <c r="B2219" s="236"/>
      <c r="C2219" s="386"/>
      <c r="D2219" s="387"/>
      <c r="E2219" s="120"/>
      <c r="F2219" s="212"/>
    </row>
    <row r="2220" spans="1:6" s="181" customFormat="1">
      <c r="A2220" s="388"/>
      <c r="B2220" s="236"/>
      <c r="C2220" s="386"/>
      <c r="D2220" s="387"/>
      <c r="E2220" s="120"/>
      <c r="F2220" s="212"/>
    </row>
    <row r="2221" spans="1:6" s="181" customFormat="1">
      <c r="A2221" s="388"/>
      <c r="B2221" s="236"/>
      <c r="C2221" s="386"/>
      <c r="D2221" s="387"/>
      <c r="E2221" s="120"/>
      <c r="F2221" s="212"/>
    </row>
    <row r="2222" spans="1:6" s="181" customFormat="1">
      <c r="A2222" s="388"/>
      <c r="B2222" s="236"/>
      <c r="C2222" s="386"/>
      <c r="D2222" s="387"/>
      <c r="E2222" s="120"/>
      <c r="F2222" s="212"/>
    </row>
    <row r="2223" spans="1:6" s="181" customFormat="1">
      <c r="A2223" s="388"/>
      <c r="B2223" s="236"/>
      <c r="C2223" s="386"/>
      <c r="D2223" s="387"/>
      <c r="E2223" s="120"/>
      <c r="F2223" s="212"/>
    </row>
    <row r="2224" spans="1:6" s="181" customFormat="1">
      <c r="A2224" s="388"/>
      <c r="B2224" s="236"/>
      <c r="C2224" s="386"/>
      <c r="D2224" s="387"/>
      <c r="E2224" s="120"/>
      <c r="F2224" s="212"/>
    </row>
    <row r="2225" spans="1:6" s="181" customFormat="1">
      <c r="A2225" s="388"/>
      <c r="B2225" s="236"/>
      <c r="C2225" s="386"/>
      <c r="D2225" s="387"/>
      <c r="E2225" s="120"/>
      <c r="F2225" s="212"/>
    </row>
    <row r="2226" spans="1:6" s="181" customFormat="1">
      <c r="A2226" s="388"/>
      <c r="B2226" s="236"/>
      <c r="C2226" s="386"/>
      <c r="D2226" s="387"/>
      <c r="E2226" s="120"/>
      <c r="F2226" s="212"/>
    </row>
    <row r="2227" spans="1:6" s="181" customFormat="1">
      <c r="A2227" s="388"/>
      <c r="B2227" s="236"/>
      <c r="C2227" s="386"/>
      <c r="D2227" s="387"/>
      <c r="E2227" s="120"/>
      <c r="F2227" s="212"/>
    </row>
    <row r="2228" spans="1:6" s="181" customFormat="1">
      <c r="A2228" s="388"/>
      <c r="B2228" s="236"/>
      <c r="C2228" s="386"/>
      <c r="D2228" s="387"/>
      <c r="E2228" s="120"/>
      <c r="F2228" s="212"/>
    </row>
    <row r="2229" spans="1:6" s="181" customFormat="1">
      <c r="A2229" s="388"/>
      <c r="B2229" s="236"/>
      <c r="C2229" s="386"/>
      <c r="D2229" s="387"/>
      <c r="E2229" s="120"/>
      <c r="F2229" s="212"/>
    </row>
    <row r="2230" spans="1:6" s="181" customFormat="1">
      <c r="A2230" s="388"/>
      <c r="B2230" s="236"/>
      <c r="C2230" s="386"/>
      <c r="D2230" s="387"/>
      <c r="E2230" s="120"/>
      <c r="F2230" s="212"/>
    </row>
    <row r="2231" spans="1:6" s="181" customFormat="1">
      <c r="A2231" s="388"/>
      <c r="B2231" s="236"/>
      <c r="C2231" s="386"/>
      <c r="D2231" s="387"/>
      <c r="E2231" s="120"/>
      <c r="F2231" s="212"/>
    </row>
    <row r="2232" spans="1:6" s="181" customFormat="1">
      <c r="A2232" s="388"/>
      <c r="B2232" s="236"/>
      <c r="C2232" s="386"/>
      <c r="D2232" s="387"/>
      <c r="E2232" s="120"/>
      <c r="F2232" s="212"/>
    </row>
    <row r="2233" spans="1:6" s="181" customFormat="1">
      <c r="A2233" s="388"/>
      <c r="B2233" s="236"/>
      <c r="C2233" s="386"/>
      <c r="D2233" s="387"/>
      <c r="E2233" s="120"/>
      <c r="F2233" s="212"/>
    </row>
    <row r="2234" spans="1:6" s="181" customFormat="1">
      <c r="A2234" s="388"/>
      <c r="B2234" s="236"/>
      <c r="C2234" s="386"/>
      <c r="D2234" s="387"/>
      <c r="E2234" s="120"/>
      <c r="F2234" s="212"/>
    </row>
    <row r="2235" spans="1:6" s="181" customFormat="1">
      <c r="A2235" s="388"/>
      <c r="B2235" s="236"/>
      <c r="C2235" s="386"/>
      <c r="D2235" s="387"/>
      <c r="E2235" s="120"/>
      <c r="F2235" s="212"/>
    </row>
    <row r="2236" spans="1:6" s="181" customFormat="1">
      <c r="A2236" s="388"/>
      <c r="B2236" s="236"/>
      <c r="C2236" s="386"/>
      <c r="D2236" s="387"/>
      <c r="E2236" s="120"/>
      <c r="F2236" s="212"/>
    </row>
    <row r="2237" spans="1:6" s="181" customFormat="1">
      <c r="A2237" s="388"/>
      <c r="B2237" s="236"/>
      <c r="C2237" s="386"/>
      <c r="D2237" s="387"/>
      <c r="E2237" s="120"/>
      <c r="F2237" s="212"/>
    </row>
    <row r="2238" spans="1:6" s="181" customFormat="1">
      <c r="A2238" s="388"/>
      <c r="B2238" s="236"/>
      <c r="C2238" s="386"/>
      <c r="D2238" s="387"/>
      <c r="E2238" s="120"/>
      <c r="F2238" s="212"/>
    </row>
    <row r="2239" spans="1:6" s="181" customFormat="1">
      <c r="A2239" s="388"/>
      <c r="B2239" s="236"/>
      <c r="C2239" s="386"/>
      <c r="D2239" s="387"/>
      <c r="E2239" s="120"/>
      <c r="F2239" s="212"/>
    </row>
    <row r="2240" spans="1:6" s="181" customFormat="1">
      <c r="A2240" s="388"/>
      <c r="B2240" s="236"/>
      <c r="C2240" s="386"/>
      <c r="D2240" s="387"/>
      <c r="E2240" s="120"/>
      <c r="F2240" s="212"/>
    </row>
    <row r="2241" spans="1:6" s="181" customFormat="1">
      <c r="A2241" s="388"/>
      <c r="B2241" s="236"/>
      <c r="C2241" s="386"/>
      <c r="D2241" s="387"/>
      <c r="E2241" s="120"/>
      <c r="F2241" s="212"/>
    </row>
    <row r="2242" spans="1:6" s="181" customFormat="1">
      <c r="A2242" s="388"/>
      <c r="B2242" s="236"/>
      <c r="C2242" s="386"/>
      <c r="D2242" s="387"/>
      <c r="E2242" s="120"/>
      <c r="F2242" s="212"/>
    </row>
    <row r="2243" spans="1:6" s="181" customFormat="1">
      <c r="A2243" s="388"/>
      <c r="B2243" s="236"/>
      <c r="C2243" s="386"/>
      <c r="D2243" s="387"/>
      <c r="E2243" s="120"/>
      <c r="F2243" s="212"/>
    </row>
    <row r="2244" spans="1:6" s="181" customFormat="1">
      <c r="A2244" s="388"/>
      <c r="B2244" s="236"/>
      <c r="C2244" s="386"/>
      <c r="D2244" s="387"/>
      <c r="E2244" s="120"/>
      <c r="F2244" s="212"/>
    </row>
    <row r="2245" spans="1:6" s="181" customFormat="1">
      <c r="A2245" s="388"/>
      <c r="B2245" s="236"/>
      <c r="C2245" s="386"/>
      <c r="D2245" s="387"/>
      <c r="E2245" s="120"/>
      <c r="F2245" s="212"/>
    </row>
    <row r="2246" spans="1:6" s="181" customFormat="1">
      <c r="A2246" s="388"/>
      <c r="B2246" s="236"/>
      <c r="C2246" s="386"/>
      <c r="D2246" s="387"/>
      <c r="E2246" s="120"/>
      <c r="F2246" s="212"/>
    </row>
    <row r="2247" spans="1:6" s="181" customFormat="1">
      <c r="A2247" s="388"/>
      <c r="B2247" s="236"/>
      <c r="C2247" s="386"/>
      <c r="D2247" s="387"/>
      <c r="E2247" s="120"/>
      <c r="F2247" s="212"/>
    </row>
    <row r="2248" spans="1:6" s="181" customFormat="1">
      <c r="A2248" s="388"/>
      <c r="B2248" s="236"/>
      <c r="C2248" s="386"/>
      <c r="D2248" s="387"/>
      <c r="E2248" s="120"/>
      <c r="F2248" s="212"/>
    </row>
    <row r="2249" spans="1:6" s="181" customFormat="1">
      <c r="A2249" s="388"/>
      <c r="B2249" s="236"/>
      <c r="C2249" s="386"/>
      <c r="D2249" s="387"/>
      <c r="E2249" s="120"/>
      <c r="F2249" s="212"/>
    </row>
    <row r="2250" spans="1:6" s="181" customFormat="1">
      <c r="A2250" s="388"/>
      <c r="B2250" s="236"/>
      <c r="C2250" s="386"/>
      <c r="D2250" s="387"/>
      <c r="E2250" s="120"/>
      <c r="F2250" s="212"/>
    </row>
    <row r="2251" spans="1:6" s="181" customFormat="1">
      <c r="A2251" s="388"/>
      <c r="B2251" s="236"/>
      <c r="C2251" s="386"/>
      <c r="D2251" s="387"/>
      <c r="E2251" s="120"/>
      <c r="F2251" s="212"/>
    </row>
    <row r="2252" spans="1:6" s="181" customFormat="1">
      <c r="A2252" s="388"/>
      <c r="B2252" s="236"/>
      <c r="C2252" s="386"/>
      <c r="D2252" s="387"/>
      <c r="E2252" s="120"/>
      <c r="F2252" s="212"/>
    </row>
    <row r="2253" spans="1:6" s="181" customFormat="1">
      <c r="A2253" s="388"/>
      <c r="B2253" s="236"/>
      <c r="C2253" s="386"/>
      <c r="D2253" s="387"/>
      <c r="E2253" s="120"/>
      <c r="F2253" s="212"/>
    </row>
    <row r="2254" spans="1:6" s="181" customFormat="1">
      <c r="A2254" s="388"/>
      <c r="B2254" s="236"/>
      <c r="C2254" s="386"/>
      <c r="D2254" s="387"/>
      <c r="E2254" s="120"/>
      <c r="F2254" s="212"/>
    </row>
    <row r="2255" spans="1:6" s="181" customFormat="1">
      <c r="A2255" s="388"/>
      <c r="B2255" s="236"/>
      <c r="C2255" s="386"/>
      <c r="D2255" s="387"/>
      <c r="E2255" s="120"/>
      <c r="F2255" s="212"/>
    </row>
    <row r="2256" spans="1:6" s="181" customFormat="1">
      <c r="A2256" s="388"/>
      <c r="B2256" s="236"/>
      <c r="C2256" s="386"/>
      <c r="D2256" s="387"/>
      <c r="E2256" s="120"/>
      <c r="F2256" s="212"/>
    </row>
    <row r="2257" spans="1:6" s="181" customFormat="1">
      <c r="A2257" s="388"/>
      <c r="B2257" s="236"/>
      <c r="C2257" s="386"/>
      <c r="D2257" s="387"/>
      <c r="E2257" s="120"/>
      <c r="F2257" s="212"/>
    </row>
    <row r="2258" spans="1:6" s="181" customFormat="1">
      <c r="A2258" s="388"/>
      <c r="B2258" s="236"/>
      <c r="C2258" s="386"/>
      <c r="D2258" s="387"/>
      <c r="E2258" s="120"/>
      <c r="F2258" s="212"/>
    </row>
    <row r="2259" spans="1:6" s="181" customFormat="1">
      <c r="A2259" s="388"/>
      <c r="B2259" s="236"/>
      <c r="C2259" s="386"/>
      <c r="D2259" s="387"/>
      <c r="E2259" s="120"/>
      <c r="F2259" s="212"/>
    </row>
    <row r="2260" spans="1:6" s="181" customFormat="1">
      <c r="A2260" s="388"/>
      <c r="B2260" s="236"/>
      <c r="C2260" s="386"/>
      <c r="D2260" s="387"/>
      <c r="E2260" s="120"/>
      <c r="F2260" s="212"/>
    </row>
    <row r="2261" spans="1:6" s="181" customFormat="1">
      <c r="A2261" s="388"/>
      <c r="B2261" s="236"/>
      <c r="C2261" s="386"/>
      <c r="D2261" s="387"/>
      <c r="E2261" s="120"/>
      <c r="F2261" s="212"/>
    </row>
    <row r="2262" spans="1:6" s="181" customFormat="1">
      <c r="A2262" s="388"/>
      <c r="B2262" s="236"/>
      <c r="C2262" s="386"/>
      <c r="D2262" s="387"/>
      <c r="E2262" s="120"/>
      <c r="F2262" s="212"/>
    </row>
    <row r="2263" spans="1:6" s="181" customFormat="1">
      <c r="A2263" s="388"/>
      <c r="B2263" s="236"/>
      <c r="C2263" s="386"/>
      <c r="D2263" s="387"/>
      <c r="E2263" s="120"/>
      <c r="F2263" s="212"/>
    </row>
    <row r="2264" spans="1:6" s="181" customFormat="1">
      <c r="A2264" s="388"/>
      <c r="B2264" s="236"/>
      <c r="C2264" s="386"/>
      <c r="D2264" s="387"/>
      <c r="E2264" s="120"/>
      <c r="F2264" s="212"/>
    </row>
    <row r="2265" spans="1:6" s="181" customFormat="1">
      <c r="A2265" s="388"/>
      <c r="B2265" s="236"/>
      <c r="C2265" s="386"/>
      <c r="D2265" s="387"/>
      <c r="E2265" s="120"/>
      <c r="F2265" s="212"/>
    </row>
    <row r="2266" spans="1:6" s="181" customFormat="1">
      <c r="A2266" s="388"/>
      <c r="B2266" s="236"/>
      <c r="C2266" s="386"/>
      <c r="D2266" s="387"/>
      <c r="E2266" s="120"/>
      <c r="F2266" s="212"/>
    </row>
    <row r="2267" spans="1:6" s="181" customFormat="1">
      <c r="A2267" s="388"/>
      <c r="B2267" s="236"/>
      <c r="C2267" s="386"/>
      <c r="D2267" s="387"/>
      <c r="E2267" s="120"/>
      <c r="F2267" s="212"/>
    </row>
    <row r="2268" spans="1:6" s="181" customFormat="1">
      <c r="A2268" s="388"/>
      <c r="B2268" s="236"/>
      <c r="C2268" s="386"/>
      <c r="D2268" s="387"/>
      <c r="E2268" s="120"/>
      <c r="F2268" s="212"/>
    </row>
    <row r="2269" spans="1:6" s="181" customFormat="1">
      <c r="A2269" s="388"/>
      <c r="B2269" s="236"/>
      <c r="C2269" s="386"/>
      <c r="D2269" s="387"/>
      <c r="E2269" s="120"/>
      <c r="F2269" s="212"/>
    </row>
    <row r="2270" spans="1:6" s="181" customFormat="1">
      <c r="A2270" s="388"/>
      <c r="B2270" s="236"/>
      <c r="C2270" s="386"/>
      <c r="D2270" s="387"/>
      <c r="E2270" s="120"/>
      <c r="F2270" s="212"/>
    </row>
    <row r="2271" spans="1:6" s="181" customFormat="1">
      <c r="A2271" s="388"/>
      <c r="B2271" s="236"/>
      <c r="C2271" s="386"/>
      <c r="D2271" s="387"/>
      <c r="E2271" s="120"/>
      <c r="F2271" s="212"/>
    </row>
    <row r="2272" spans="1:6" s="181" customFormat="1">
      <c r="A2272" s="388"/>
      <c r="B2272" s="236"/>
      <c r="C2272" s="386"/>
      <c r="D2272" s="387"/>
      <c r="E2272" s="120"/>
      <c r="F2272" s="212"/>
    </row>
    <row r="2273" spans="1:6" s="181" customFormat="1">
      <c r="A2273" s="388"/>
      <c r="B2273" s="236"/>
      <c r="C2273" s="386"/>
      <c r="D2273" s="387"/>
      <c r="E2273" s="120"/>
      <c r="F2273" s="212"/>
    </row>
    <row r="2274" spans="1:6" s="181" customFormat="1">
      <c r="A2274" s="388"/>
      <c r="B2274" s="236"/>
      <c r="C2274" s="386"/>
      <c r="D2274" s="387"/>
      <c r="E2274" s="120"/>
      <c r="F2274" s="212"/>
    </row>
    <row r="2275" spans="1:6" s="181" customFormat="1">
      <c r="A2275" s="388"/>
      <c r="B2275" s="236"/>
      <c r="C2275" s="386"/>
      <c r="D2275" s="387"/>
      <c r="E2275" s="120"/>
      <c r="F2275" s="212"/>
    </row>
    <row r="2276" spans="1:6" s="181" customFormat="1">
      <c r="A2276" s="388"/>
      <c r="B2276" s="236"/>
      <c r="C2276" s="386"/>
      <c r="D2276" s="387"/>
      <c r="E2276" s="120"/>
      <c r="F2276" s="212"/>
    </row>
    <row r="2277" spans="1:6" s="181" customFormat="1">
      <c r="A2277" s="388"/>
      <c r="B2277" s="236"/>
      <c r="C2277" s="386"/>
      <c r="D2277" s="387"/>
      <c r="E2277" s="120"/>
      <c r="F2277" s="212"/>
    </row>
    <row r="2278" spans="1:6" s="181" customFormat="1">
      <c r="A2278" s="388"/>
      <c r="B2278" s="236"/>
      <c r="C2278" s="386"/>
      <c r="D2278" s="387"/>
      <c r="E2278" s="120"/>
      <c r="F2278" s="212"/>
    </row>
    <row r="2279" spans="1:6" s="181" customFormat="1">
      <c r="A2279" s="388"/>
      <c r="B2279" s="236"/>
      <c r="C2279" s="386"/>
      <c r="D2279" s="387"/>
      <c r="E2279" s="120"/>
      <c r="F2279" s="212"/>
    </row>
    <row r="2280" spans="1:6" s="181" customFormat="1">
      <c r="A2280" s="388"/>
      <c r="B2280" s="236"/>
      <c r="C2280" s="386"/>
      <c r="D2280" s="387"/>
      <c r="E2280" s="120"/>
      <c r="F2280" s="212"/>
    </row>
    <row r="2281" spans="1:6" s="181" customFormat="1">
      <c r="A2281" s="388"/>
      <c r="B2281" s="236"/>
      <c r="C2281" s="386"/>
      <c r="D2281" s="387"/>
      <c r="E2281" s="120"/>
      <c r="F2281" s="212"/>
    </row>
    <row r="2282" spans="1:6" s="181" customFormat="1">
      <c r="A2282" s="388"/>
      <c r="B2282" s="236"/>
      <c r="C2282" s="386"/>
      <c r="D2282" s="387"/>
      <c r="E2282" s="120"/>
      <c r="F2282" s="212"/>
    </row>
    <row r="2283" spans="1:6" s="181" customFormat="1">
      <c r="A2283" s="388"/>
      <c r="B2283" s="236"/>
      <c r="C2283" s="386"/>
      <c r="D2283" s="387"/>
      <c r="E2283" s="120"/>
      <c r="F2283" s="212"/>
    </row>
    <row r="2284" spans="1:6" s="181" customFormat="1">
      <c r="A2284" s="388"/>
      <c r="B2284" s="236"/>
      <c r="C2284" s="386"/>
      <c r="D2284" s="387"/>
      <c r="E2284" s="120"/>
      <c r="F2284" s="212"/>
    </row>
    <row r="2285" spans="1:6" s="181" customFormat="1">
      <c r="A2285" s="388"/>
      <c r="B2285" s="236"/>
      <c r="C2285" s="386"/>
      <c r="D2285" s="387"/>
      <c r="E2285" s="120"/>
      <c r="F2285" s="212"/>
    </row>
    <row r="2286" spans="1:6" s="181" customFormat="1">
      <c r="A2286" s="388"/>
      <c r="B2286" s="236"/>
      <c r="C2286" s="386"/>
      <c r="D2286" s="387"/>
      <c r="E2286" s="120"/>
      <c r="F2286" s="212"/>
    </row>
    <row r="2287" spans="1:6" s="181" customFormat="1">
      <c r="A2287" s="388"/>
      <c r="B2287" s="236"/>
      <c r="C2287" s="386"/>
      <c r="D2287" s="387"/>
      <c r="E2287" s="120"/>
      <c r="F2287" s="212"/>
    </row>
    <row r="2288" spans="1:6" s="181" customFormat="1">
      <c r="A2288" s="388"/>
      <c r="B2288" s="236"/>
      <c r="C2288" s="386"/>
      <c r="D2288" s="387"/>
      <c r="E2288" s="120"/>
      <c r="F2288" s="212"/>
    </row>
    <row r="2289" spans="1:6" s="181" customFormat="1">
      <c r="A2289" s="388"/>
      <c r="B2289" s="236"/>
      <c r="C2289" s="386"/>
      <c r="D2289" s="387"/>
      <c r="E2289" s="120"/>
      <c r="F2289" s="212"/>
    </row>
    <row r="2290" spans="1:6" s="181" customFormat="1">
      <c r="A2290" s="388"/>
      <c r="B2290" s="236"/>
      <c r="C2290" s="386"/>
      <c r="D2290" s="387"/>
      <c r="E2290" s="120"/>
      <c r="F2290" s="212"/>
    </row>
    <row r="2291" spans="1:6" s="181" customFormat="1">
      <c r="A2291" s="388"/>
      <c r="B2291" s="236"/>
      <c r="C2291" s="386"/>
      <c r="D2291" s="387"/>
      <c r="E2291" s="120"/>
      <c r="F2291" s="212"/>
    </row>
    <row r="2292" spans="1:6" s="181" customFormat="1">
      <c r="A2292" s="388"/>
      <c r="B2292" s="236"/>
      <c r="C2292" s="386"/>
      <c r="D2292" s="387"/>
      <c r="E2292" s="120"/>
      <c r="F2292" s="212"/>
    </row>
    <row r="2293" spans="1:6" s="181" customFormat="1">
      <c r="A2293" s="388"/>
      <c r="B2293" s="236"/>
      <c r="C2293" s="386"/>
      <c r="D2293" s="387"/>
      <c r="E2293" s="120"/>
      <c r="F2293" s="212"/>
    </row>
    <row r="2294" spans="1:6" s="181" customFormat="1">
      <c r="A2294" s="388"/>
      <c r="B2294" s="236"/>
      <c r="C2294" s="386"/>
      <c r="D2294" s="387"/>
      <c r="E2294" s="120"/>
      <c r="F2294" s="212"/>
    </row>
    <row r="2295" spans="1:6" s="181" customFormat="1">
      <c r="A2295" s="388"/>
      <c r="B2295" s="236"/>
      <c r="C2295" s="386"/>
      <c r="D2295" s="387"/>
      <c r="E2295" s="120"/>
      <c r="F2295" s="212"/>
    </row>
    <row r="2296" spans="1:6" s="181" customFormat="1">
      <c r="A2296" s="388"/>
      <c r="B2296" s="236"/>
      <c r="C2296" s="386"/>
      <c r="D2296" s="387"/>
      <c r="E2296" s="120"/>
      <c r="F2296" s="212"/>
    </row>
    <row r="2297" spans="1:6" s="181" customFormat="1">
      <c r="A2297" s="388"/>
      <c r="B2297" s="236"/>
      <c r="C2297" s="386"/>
      <c r="D2297" s="387"/>
      <c r="E2297" s="120"/>
      <c r="F2297" s="212"/>
    </row>
    <row r="2298" spans="1:6" s="181" customFormat="1">
      <c r="A2298" s="388"/>
      <c r="B2298" s="236"/>
      <c r="C2298" s="386"/>
      <c r="D2298" s="387"/>
      <c r="E2298" s="120"/>
      <c r="F2298" s="212"/>
    </row>
    <row r="2299" spans="1:6" s="181" customFormat="1">
      <c r="A2299" s="388"/>
      <c r="B2299" s="236"/>
      <c r="C2299" s="386"/>
      <c r="D2299" s="387"/>
      <c r="E2299" s="120"/>
      <c r="F2299" s="212"/>
    </row>
    <row r="2300" spans="1:6" s="181" customFormat="1">
      <c r="A2300" s="388"/>
      <c r="B2300" s="236"/>
      <c r="C2300" s="386"/>
      <c r="D2300" s="387"/>
      <c r="E2300" s="120"/>
      <c r="F2300" s="212"/>
    </row>
    <row r="2301" spans="1:6" s="181" customFormat="1">
      <c r="A2301" s="388"/>
      <c r="B2301" s="236"/>
      <c r="C2301" s="386"/>
      <c r="D2301" s="387"/>
      <c r="E2301" s="120"/>
      <c r="F2301" s="212"/>
    </row>
    <row r="2302" spans="1:6" s="181" customFormat="1">
      <c r="A2302" s="388"/>
      <c r="B2302" s="236"/>
      <c r="C2302" s="386"/>
      <c r="D2302" s="387"/>
      <c r="E2302" s="120"/>
      <c r="F2302" s="212"/>
    </row>
    <row r="2303" spans="1:6" s="181" customFormat="1">
      <c r="A2303" s="388"/>
      <c r="B2303" s="236"/>
      <c r="C2303" s="386"/>
      <c r="D2303" s="387"/>
      <c r="E2303" s="120"/>
      <c r="F2303" s="212"/>
    </row>
    <row r="2304" spans="1:6" s="181" customFormat="1">
      <c r="A2304" s="388"/>
      <c r="B2304" s="236"/>
      <c r="C2304" s="386"/>
      <c r="D2304" s="387"/>
      <c r="E2304" s="120"/>
      <c r="F2304" s="212"/>
    </row>
    <row r="2305" spans="1:6" s="181" customFormat="1">
      <c r="A2305" s="388"/>
      <c r="B2305" s="236"/>
      <c r="C2305" s="386"/>
      <c r="D2305" s="387"/>
      <c r="E2305" s="120"/>
      <c r="F2305" s="212"/>
    </row>
    <row r="2306" spans="1:6" s="181" customFormat="1">
      <c r="A2306" s="388"/>
      <c r="B2306" s="236"/>
      <c r="C2306" s="386"/>
      <c r="D2306" s="387"/>
      <c r="E2306" s="120"/>
      <c r="F2306" s="212"/>
    </row>
    <row r="2307" spans="1:6" s="181" customFormat="1">
      <c r="A2307" s="388"/>
      <c r="B2307" s="236"/>
      <c r="C2307" s="386"/>
      <c r="D2307" s="387"/>
      <c r="E2307" s="120"/>
      <c r="F2307" s="212"/>
    </row>
    <row r="2308" spans="1:6" s="181" customFormat="1">
      <c r="A2308" s="388"/>
      <c r="B2308" s="236"/>
      <c r="C2308" s="386"/>
      <c r="D2308" s="387"/>
      <c r="E2308" s="120"/>
      <c r="F2308" s="212"/>
    </row>
    <row r="2309" spans="1:6" s="181" customFormat="1">
      <c r="A2309" s="388"/>
      <c r="B2309" s="236"/>
      <c r="C2309" s="386"/>
      <c r="D2309" s="387"/>
      <c r="E2309" s="120"/>
      <c r="F2309" s="212"/>
    </row>
    <row r="2310" spans="1:6" s="181" customFormat="1">
      <c r="A2310" s="388"/>
      <c r="B2310" s="236"/>
      <c r="C2310" s="386"/>
      <c r="D2310" s="387"/>
      <c r="E2310" s="120"/>
      <c r="F2310" s="212"/>
    </row>
    <row r="2311" spans="1:6" s="181" customFormat="1">
      <c r="A2311" s="388"/>
      <c r="B2311" s="236"/>
      <c r="C2311" s="386"/>
      <c r="D2311" s="387"/>
      <c r="E2311" s="120"/>
      <c r="F2311" s="212"/>
    </row>
    <row r="2312" spans="1:6" s="181" customFormat="1">
      <c r="A2312" s="388"/>
      <c r="B2312" s="236"/>
      <c r="C2312" s="386"/>
      <c r="D2312" s="387"/>
      <c r="E2312" s="120"/>
      <c r="F2312" s="212"/>
    </row>
    <row r="2313" spans="1:6" s="181" customFormat="1">
      <c r="A2313" s="388"/>
      <c r="B2313" s="236"/>
      <c r="C2313" s="386"/>
      <c r="D2313" s="387"/>
      <c r="E2313" s="120"/>
      <c r="F2313" s="212"/>
    </row>
    <row r="2314" spans="1:6" s="181" customFormat="1">
      <c r="A2314" s="388"/>
      <c r="B2314" s="236"/>
      <c r="C2314" s="386"/>
      <c r="D2314" s="387"/>
      <c r="E2314" s="120"/>
      <c r="F2314" s="212"/>
    </row>
    <row r="2315" spans="1:6" s="181" customFormat="1">
      <c r="A2315" s="388"/>
      <c r="B2315" s="236"/>
      <c r="C2315" s="386"/>
      <c r="D2315" s="387"/>
      <c r="E2315" s="120"/>
      <c r="F2315" s="212"/>
    </row>
    <row r="2316" spans="1:6" s="181" customFormat="1">
      <c r="A2316" s="388"/>
      <c r="B2316" s="236"/>
      <c r="C2316" s="386"/>
      <c r="D2316" s="387"/>
      <c r="E2316" s="120"/>
      <c r="F2316" s="212"/>
    </row>
    <row r="2317" spans="1:6" s="181" customFormat="1">
      <c r="A2317" s="388"/>
      <c r="B2317" s="236"/>
      <c r="C2317" s="386"/>
      <c r="D2317" s="387"/>
      <c r="E2317" s="120"/>
      <c r="F2317" s="212"/>
    </row>
    <row r="2318" spans="1:6" s="181" customFormat="1">
      <c r="A2318" s="388"/>
      <c r="B2318" s="236"/>
      <c r="C2318" s="386"/>
      <c r="D2318" s="387"/>
      <c r="E2318" s="120"/>
      <c r="F2318" s="212"/>
    </row>
    <row r="2319" spans="1:6" s="181" customFormat="1">
      <c r="A2319" s="388"/>
      <c r="B2319" s="236"/>
      <c r="C2319" s="386"/>
      <c r="D2319" s="387"/>
      <c r="E2319" s="120"/>
      <c r="F2319" s="212"/>
    </row>
    <row r="2320" spans="1:6" s="181" customFormat="1">
      <c r="A2320" s="388"/>
      <c r="B2320" s="236"/>
      <c r="C2320" s="386"/>
      <c r="D2320" s="387"/>
      <c r="E2320" s="120"/>
      <c r="F2320" s="212"/>
    </row>
    <row r="2321" spans="1:6" s="181" customFormat="1">
      <c r="A2321" s="388"/>
      <c r="B2321" s="236"/>
      <c r="C2321" s="386"/>
      <c r="D2321" s="387"/>
      <c r="E2321" s="120"/>
      <c r="F2321" s="212"/>
    </row>
    <row r="2322" spans="1:6" s="181" customFormat="1">
      <c r="A2322" s="388"/>
      <c r="B2322" s="236"/>
      <c r="C2322" s="386"/>
      <c r="D2322" s="387"/>
      <c r="E2322" s="120"/>
      <c r="F2322" s="212"/>
    </row>
    <row r="2323" spans="1:6" s="181" customFormat="1">
      <c r="A2323" s="388"/>
      <c r="B2323" s="236"/>
      <c r="C2323" s="386"/>
      <c r="D2323" s="387"/>
      <c r="E2323" s="120"/>
      <c r="F2323" s="212"/>
    </row>
    <row r="2324" spans="1:6" s="181" customFormat="1">
      <c r="A2324" s="388"/>
      <c r="B2324" s="236"/>
      <c r="C2324" s="386"/>
      <c r="D2324" s="387"/>
      <c r="E2324" s="120"/>
      <c r="F2324" s="212"/>
    </row>
    <row r="2325" spans="1:6" s="181" customFormat="1">
      <c r="A2325" s="388"/>
      <c r="B2325" s="236"/>
      <c r="C2325" s="386"/>
      <c r="D2325" s="387"/>
      <c r="E2325" s="120"/>
      <c r="F2325" s="212"/>
    </row>
    <row r="2326" spans="1:6" s="181" customFormat="1">
      <c r="A2326" s="388"/>
      <c r="B2326" s="236"/>
      <c r="C2326" s="386"/>
      <c r="D2326" s="387"/>
      <c r="E2326" s="120"/>
      <c r="F2326" s="212"/>
    </row>
    <row r="2327" spans="1:6" s="181" customFormat="1">
      <c r="A2327" s="388"/>
      <c r="B2327" s="236"/>
      <c r="C2327" s="386"/>
      <c r="D2327" s="387"/>
      <c r="E2327" s="120"/>
      <c r="F2327" s="212"/>
    </row>
    <row r="2328" spans="1:6" s="181" customFormat="1">
      <c r="A2328" s="388"/>
      <c r="B2328" s="236"/>
      <c r="C2328" s="386"/>
      <c r="D2328" s="387"/>
      <c r="E2328" s="120"/>
      <c r="F2328" s="212"/>
    </row>
    <row r="2329" spans="1:6" s="181" customFormat="1">
      <c r="A2329" s="388"/>
      <c r="B2329" s="236"/>
      <c r="C2329" s="386"/>
      <c r="D2329" s="387"/>
      <c r="E2329" s="120"/>
      <c r="F2329" s="212"/>
    </row>
    <row r="2330" spans="1:6" s="181" customFormat="1">
      <c r="A2330" s="388"/>
      <c r="B2330" s="236"/>
      <c r="C2330" s="386"/>
      <c r="D2330" s="387"/>
      <c r="E2330" s="120"/>
      <c r="F2330" s="212"/>
    </row>
    <row r="2331" spans="1:6" s="181" customFormat="1">
      <c r="A2331" s="388"/>
      <c r="B2331" s="236"/>
      <c r="C2331" s="386"/>
      <c r="D2331" s="387"/>
      <c r="E2331" s="120"/>
      <c r="F2331" s="212"/>
    </row>
    <row r="2332" spans="1:6" s="181" customFormat="1">
      <c r="A2332" s="388"/>
      <c r="B2332" s="236"/>
      <c r="C2332" s="386"/>
      <c r="D2332" s="387"/>
      <c r="E2332" s="120"/>
      <c r="F2332" s="212"/>
    </row>
    <row r="2333" spans="1:6" s="181" customFormat="1">
      <c r="A2333" s="388"/>
      <c r="B2333" s="236"/>
      <c r="C2333" s="386"/>
      <c r="D2333" s="387"/>
      <c r="E2333" s="120"/>
      <c r="F2333" s="212"/>
    </row>
    <row r="2334" spans="1:6" s="181" customFormat="1">
      <c r="A2334" s="388"/>
      <c r="B2334" s="236"/>
      <c r="C2334" s="386"/>
      <c r="D2334" s="387"/>
      <c r="E2334" s="120"/>
      <c r="F2334" s="212"/>
    </row>
    <row r="2335" spans="1:6" s="181" customFormat="1">
      <c r="A2335" s="388"/>
      <c r="B2335" s="236"/>
      <c r="C2335" s="386"/>
      <c r="D2335" s="387"/>
      <c r="E2335" s="120"/>
      <c r="F2335" s="212"/>
    </row>
    <row r="2336" spans="1:6" s="181" customFormat="1">
      <c r="A2336" s="388"/>
      <c r="B2336" s="236"/>
      <c r="C2336" s="386"/>
      <c r="D2336" s="387"/>
      <c r="E2336" s="120"/>
      <c r="F2336" s="212"/>
    </row>
    <row r="2337" spans="1:6" s="181" customFormat="1">
      <c r="A2337" s="388"/>
      <c r="B2337" s="236"/>
      <c r="C2337" s="386"/>
      <c r="D2337" s="387"/>
      <c r="E2337" s="120"/>
      <c r="F2337" s="212"/>
    </row>
    <row r="2338" spans="1:6" s="181" customFormat="1">
      <c r="A2338" s="388"/>
      <c r="B2338" s="236"/>
      <c r="C2338" s="386"/>
      <c r="D2338" s="387"/>
      <c r="E2338" s="120"/>
      <c r="F2338" s="212"/>
    </row>
    <row r="2339" spans="1:6" s="181" customFormat="1">
      <c r="A2339" s="388"/>
      <c r="B2339" s="236"/>
      <c r="C2339" s="386"/>
      <c r="D2339" s="387"/>
      <c r="E2339" s="120"/>
      <c r="F2339" s="212"/>
    </row>
    <row r="2340" spans="1:6" s="181" customFormat="1">
      <c r="A2340" s="388"/>
      <c r="B2340" s="236"/>
      <c r="C2340" s="386"/>
      <c r="D2340" s="387"/>
      <c r="E2340" s="120"/>
      <c r="F2340" s="212"/>
    </row>
    <row r="2341" spans="1:6" s="181" customFormat="1">
      <c r="A2341" s="388"/>
      <c r="B2341" s="236"/>
      <c r="C2341" s="386"/>
      <c r="D2341" s="387"/>
      <c r="E2341" s="120"/>
      <c r="F2341" s="212"/>
    </row>
    <row r="2342" spans="1:6" s="181" customFormat="1">
      <c r="A2342" s="388"/>
      <c r="B2342" s="236"/>
      <c r="C2342" s="386"/>
      <c r="D2342" s="387"/>
      <c r="E2342" s="120"/>
      <c r="F2342" s="212"/>
    </row>
    <row r="2343" spans="1:6" s="181" customFormat="1">
      <c r="A2343" s="388"/>
      <c r="B2343" s="236"/>
      <c r="C2343" s="386"/>
      <c r="D2343" s="387"/>
      <c r="E2343" s="120"/>
      <c r="F2343" s="212"/>
    </row>
    <row r="2344" spans="1:6" s="181" customFormat="1">
      <c r="A2344" s="388"/>
      <c r="B2344" s="236"/>
      <c r="C2344" s="386"/>
      <c r="D2344" s="387"/>
      <c r="E2344" s="120"/>
      <c r="F2344" s="212"/>
    </row>
    <row r="2345" spans="1:6" s="181" customFormat="1">
      <c r="A2345" s="388"/>
      <c r="B2345" s="236"/>
      <c r="C2345" s="386"/>
      <c r="D2345" s="387"/>
      <c r="E2345" s="120"/>
      <c r="F2345" s="212"/>
    </row>
    <row r="2346" spans="1:6" s="181" customFormat="1">
      <c r="A2346" s="388"/>
      <c r="B2346" s="236"/>
      <c r="C2346" s="386"/>
      <c r="D2346" s="387"/>
      <c r="E2346" s="120"/>
      <c r="F2346" s="212"/>
    </row>
    <row r="2347" spans="1:6" s="181" customFormat="1">
      <c r="A2347" s="388"/>
      <c r="B2347" s="236"/>
      <c r="C2347" s="386"/>
      <c r="D2347" s="387"/>
      <c r="E2347" s="120"/>
      <c r="F2347" s="212"/>
    </row>
    <row r="2348" spans="1:6" s="181" customFormat="1">
      <c r="A2348" s="388"/>
      <c r="B2348" s="236"/>
      <c r="C2348" s="386"/>
      <c r="D2348" s="387"/>
      <c r="E2348" s="120"/>
      <c r="F2348" s="212"/>
    </row>
    <row r="2349" spans="1:6" s="181" customFormat="1">
      <c r="A2349" s="388"/>
      <c r="B2349" s="236"/>
      <c r="C2349" s="386"/>
      <c r="D2349" s="387"/>
      <c r="E2349" s="120"/>
      <c r="F2349" s="212"/>
    </row>
    <row r="2350" spans="1:6" s="181" customFormat="1">
      <c r="A2350" s="388"/>
      <c r="B2350" s="236"/>
      <c r="C2350" s="386"/>
      <c r="D2350" s="387"/>
      <c r="E2350" s="120"/>
      <c r="F2350" s="212"/>
    </row>
    <row r="2351" spans="1:6" s="181" customFormat="1">
      <c r="A2351" s="388"/>
      <c r="B2351" s="236"/>
      <c r="C2351" s="386"/>
      <c r="D2351" s="387"/>
      <c r="E2351" s="120"/>
      <c r="F2351" s="212"/>
    </row>
    <row r="2352" spans="1:6" s="181" customFormat="1">
      <c r="A2352" s="388"/>
      <c r="B2352" s="236"/>
      <c r="C2352" s="386"/>
      <c r="D2352" s="387"/>
      <c r="E2352" s="120"/>
      <c r="F2352" s="212"/>
    </row>
    <row r="2353" spans="1:6" s="181" customFormat="1">
      <c r="A2353" s="388"/>
      <c r="B2353" s="236"/>
      <c r="C2353" s="386"/>
      <c r="D2353" s="387"/>
      <c r="E2353" s="120"/>
      <c r="F2353" s="212"/>
    </row>
    <row r="2354" spans="1:6" s="181" customFormat="1">
      <c r="A2354" s="388"/>
      <c r="B2354" s="236"/>
      <c r="C2354" s="386"/>
      <c r="D2354" s="387"/>
      <c r="E2354" s="120"/>
      <c r="F2354" s="212"/>
    </row>
    <row r="2355" spans="1:6" s="181" customFormat="1">
      <c r="A2355" s="388"/>
      <c r="B2355" s="236"/>
      <c r="C2355" s="386"/>
      <c r="D2355" s="387"/>
      <c r="E2355" s="120"/>
      <c r="F2355" s="212"/>
    </row>
    <row r="2356" spans="1:6" s="181" customFormat="1">
      <c r="A2356" s="388"/>
      <c r="B2356" s="236"/>
      <c r="C2356" s="386"/>
      <c r="D2356" s="387"/>
      <c r="E2356" s="120"/>
      <c r="F2356" s="212"/>
    </row>
    <row r="2357" spans="1:6" s="181" customFormat="1">
      <c r="A2357" s="388"/>
      <c r="B2357" s="236"/>
      <c r="C2357" s="386"/>
      <c r="D2357" s="387"/>
      <c r="E2357" s="120"/>
      <c r="F2357" s="212"/>
    </row>
    <row r="2358" spans="1:6" s="181" customFormat="1">
      <c r="A2358" s="388"/>
      <c r="B2358" s="236"/>
      <c r="C2358" s="386"/>
      <c r="D2358" s="387"/>
      <c r="E2358" s="120"/>
      <c r="F2358" s="212"/>
    </row>
    <row r="2359" spans="1:6" s="181" customFormat="1">
      <c r="A2359" s="388"/>
      <c r="B2359" s="236"/>
      <c r="C2359" s="386"/>
      <c r="D2359" s="387"/>
      <c r="E2359" s="120"/>
      <c r="F2359" s="212"/>
    </row>
    <row r="2360" spans="1:6" s="181" customFormat="1">
      <c r="A2360" s="388"/>
      <c r="B2360" s="236"/>
      <c r="C2360" s="386"/>
      <c r="D2360" s="387"/>
      <c r="E2360" s="120"/>
      <c r="F2360" s="212"/>
    </row>
    <row r="2361" spans="1:6" s="181" customFormat="1">
      <c r="A2361" s="388"/>
      <c r="B2361" s="236"/>
      <c r="C2361" s="386"/>
      <c r="D2361" s="387"/>
      <c r="E2361" s="120"/>
      <c r="F2361" s="212"/>
    </row>
    <row r="2362" spans="1:6" s="181" customFormat="1">
      <c r="A2362" s="388"/>
      <c r="B2362" s="236"/>
      <c r="C2362" s="386"/>
      <c r="D2362" s="387"/>
      <c r="E2362" s="120"/>
      <c r="F2362" s="212"/>
    </row>
    <row r="2363" spans="1:6" s="181" customFormat="1">
      <c r="A2363" s="388"/>
      <c r="B2363" s="236"/>
      <c r="C2363" s="386"/>
      <c r="D2363" s="387"/>
      <c r="E2363" s="120"/>
      <c r="F2363" s="212"/>
    </row>
    <row r="2364" spans="1:6" s="181" customFormat="1">
      <c r="A2364" s="388"/>
      <c r="B2364" s="236"/>
      <c r="C2364" s="386"/>
      <c r="D2364" s="387"/>
      <c r="E2364" s="120"/>
      <c r="F2364" s="212"/>
    </row>
    <row r="2365" spans="1:6" s="181" customFormat="1">
      <c r="A2365" s="388"/>
      <c r="B2365" s="236"/>
      <c r="C2365" s="386"/>
      <c r="D2365" s="387"/>
      <c r="E2365" s="120"/>
      <c r="F2365" s="212"/>
    </row>
    <row r="2366" spans="1:6" s="181" customFormat="1">
      <c r="A2366" s="388"/>
      <c r="B2366" s="236"/>
      <c r="C2366" s="386"/>
      <c r="D2366" s="387"/>
      <c r="E2366" s="120"/>
      <c r="F2366" s="212"/>
    </row>
    <row r="2367" spans="1:6" s="181" customFormat="1">
      <c r="A2367" s="388"/>
      <c r="B2367" s="236"/>
      <c r="C2367" s="386"/>
      <c r="D2367" s="387"/>
      <c r="E2367" s="120"/>
      <c r="F2367" s="212"/>
    </row>
    <row r="2368" spans="1:6" s="181" customFormat="1">
      <c r="A2368" s="388"/>
      <c r="B2368" s="236"/>
      <c r="C2368" s="386"/>
      <c r="D2368" s="387"/>
      <c r="E2368" s="120"/>
      <c r="F2368" s="212"/>
    </row>
    <row r="2369" spans="1:6" s="181" customFormat="1">
      <c r="A2369" s="388"/>
      <c r="B2369" s="236"/>
      <c r="C2369" s="386"/>
      <c r="D2369" s="387"/>
      <c r="E2369" s="120"/>
      <c r="F2369" s="212"/>
    </row>
    <row r="2370" spans="1:6" s="181" customFormat="1">
      <c r="A2370" s="388"/>
      <c r="B2370" s="236"/>
      <c r="C2370" s="386"/>
      <c r="D2370" s="387"/>
      <c r="E2370" s="120"/>
      <c r="F2370" s="212"/>
    </row>
    <row r="2371" spans="1:6" s="181" customFormat="1">
      <c r="A2371" s="388"/>
      <c r="B2371" s="236"/>
      <c r="C2371" s="386"/>
      <c r="D2371" s="387"/>
      <c r="E2371" s="120"/>
      <c r="F2371" s="212"/>
    </row>
    <row r="2372" spans="1:6" s="181" customFormat="1">
      <c r="A2372" s="388"/>
      <c r="B2372" s="236"/>
      <c r="C2372" s="386"/>
      <c r="D2372" s="387"/>
      <c r="E2372" s="120"/>
      <c r="F2372" s="212"/>
    </row>
    <row r="2373" spans="1:6" s="181" customFormat="1">
      <c r="A2373" s="388"/>
      <c r="B2373" s="236"/>
      <c r="C2373" s="386"/>
      <c r="D2373" s="387"/>
      <c r="E2373" s="120"/>
      <c r="F2373" s="212"/>
    </row>
    <row r="2374" spans="1:6" s="181" customFormat="1">
      <c r="A2374" s="388"/>
      <c r="B2374" s="236"/>
      <c r="C2374" s="386"/>
      <c r="D2374" s="387"/>
      <c r="E2374" s="120"/>
      <c r="F2374" s="212"/>
    </row>
    <row r="2375" spans="1:6" s="181" customFormat="1">
      <c r="A2375" s="388"/>
      <c r="B2375" s="236"/>
      <c r="C2375" s="386"/>
      <c r="D2375" s="387"/>
      <c r="E2375" s="120"/>
      <c r="F2375" s="212"/>
    </row>
    <row r="2376" spans="1:6" s="181" customFormat="1">
      <c r="A2376" s="388"/>
      <c r="B2376" s="236"/>
      <c r="C2376" s="386"/>
      <c r="D2376" s="387"/>
      <c r="E2376" s="120"/>
      <c r="F2376" s="212"/>
    </row>
    <row r="2377" spans="1:6" s="181" customFormat="1">
      <c r="A2377" s="388"/>
      <c r="B2377" s="236"/>
      <c r="C2377" s="386"/>
      <c r="D2377" s="387"/>
      <c r="E2377" s="120"/>
      <c r="F2377" s="212"/>
    </row>
    <row r="2378" spans="1:6" s="181" customFormat="1">
      <c r="A2378" s="388"/>
      <c r="B2378" s="236"/>
      <c r="C2378" s="386"/>
      <c r="D2378" s="387"/>
      <c r="E2378" s="120"/>
      <c r="F2378" s="212"/>
    </row>
    <row r="2379" spans="1:6" s="181" customFormat="1">
      <c r="A2379" s="388"/>
      <c r="B2379" s="236"/>
      <c r="C2379" s="386"/>
      <c r="D2379" s="387"/>
      <c r="E2379" s="120"/>
      <c r="F2379" s="212"/>
    </row>
    <row r="2380" spans="1:6" s="181" customFormat="1">
      <c r="A2380" s="388"/>
      <c r="B2380" s="236"/>
      <c r="C2380" s="386"/>
      <c r="D2380" s="387"/>
      <c r="E2380" s="120"/>
      <c r="F2380" s="212"/>
    </row>
    <row r="2381" spans="1:6" s="181" customFormat="1">
      <c r="A2381" s="388"/>
      <c r="B2381" s="236"/>
      <c r="C2381" s="386"/>
      <c r="D2381" s="387"/>
      <c r="E2381" s="120"/>
      <c r="F2381" s="212"/>
    </row>
    <row r="2382" spans="1:6" s="181" customFormat="1">
      <c r="A2382" s="388"/>
      <c r="B2382" s="236"/>
      <c r="C2382" s="386"/>
      <c r="D2382" s="387"/>
      <c r="E2382" s="120"/>
      <c r="F2382" s="212"/>
    </row>
    <row r="2383" spans="1:6" s="181" customFormat="1">
      <c r="A2383" s="388"/>
      <c r="B2383" s="236"/>
      <c r="C2383" s="386"/>
      <c r="D2383" s="387"/>
      <c r="E2383" s="120"/>
      <c r="F2383" s="212"/>
    </row>
    <row r="2384" spans="1:6" s="181" customFormat="1">
      <c r="A2384" s="388"/>
      <c r="B2384" s="236"/>
      <c r="C2384" s="386"/>
      <c r="D2384" s="387"/>
      <c r="E2384" s="120"/>
      <c r="F2384" s="212"/>
    </row>
    <row r="2385" spans="1:6" s="181" customFormat="1">
      <c r="A2385" s="388"/>
      <c r="B2385" s="236"/>
      <c r="C2385" s="386"/>
      <c r="D2385" s="387"/>
      <c r="E2385" s="120"/>
      <c r="F2385" s="212"/>
    </row>
    <row r="2386" spans="1:6" s="181" customFormat="1">
      <c r="A2386" s="388"/>
      <c r="B2386" s="236"/>
      <c r="C2386" s="386"/>
      <c r="D2386" s="387"/>
      <c r="E2386" s="120"/>
      <c r="F2386" s="212"/>
    </row>
    <row r="2387" spans="1:6" s="181" customFormat="1">
      <c r="A2387" s="388"/>
      <c r="B2387" s="236"/>
      <c r="C2387" s="386"/>
      <c r="D2387" s="387"/>
      <c r="E2387" s="120"/>
      <c r="F2387" s="212"/>
    </row>
    <row r="2388" spans="1:6" s="181" customFormat="1">
      <c r="A2388" s="388"/>
      <c r="B2388" s="236"/>
      <c r="C2388" s="386"/>
      <c r="D2388" s="387"/>
      <c r="E2388" s="120"/>
      <c r="F2388" s="212"/>
    </row>
    <row r="2389" spans="1:6" s="181" customFormat="1">
      <c r="A2389" s="388"/>
      <c r="B2389" s="236"/>
      <c r="C2389" s="386"/>
      <c r="D2389" s="387"/>
      <c r="E2389" s="120"/>
      <c r="F2389" s="212"/>
    </row>
    <row r="2390" spans="1:6" s="181" customFormat="1">
      <c r="A2390" s="388"/>
      <c r="B2390" s="236"/>
      <c r="C2390" s="386"/>
      <c r="D2390" s="387"/>
      <c r="E2390" s="120"/>
      <c r="F2390" s="212"/>
    </row>
    <row r="2391" spans="1:6" s="181" customFormat="1">
      <c r="A2391" s="388"/>
      <c r="B2391" s="236"/>
      <c r="C2391" s="386"/>
      <c r="D2391" s="387"/>
      <c r="E2391" s="120"/>
      <c r="F2391" s="212"/>
    </row>
    <row r="2392" spans="1:6" s="181" customFormat="1">
      <c r="A2392" s="388"/>
      <c r="B2392" s="236"/>
      <c r="C2392" s="386"/>
      <c r="D2392" s="387"/>
      <c r="E2392" s="120"/>
      <c r="F2392" s="212"/>
    </row>
    <row r="2393" spans="1:6" s="181" customFormat="1">
      <c r="A2393" s="388"/>
      <c r="B2393" s="236"/>
      <c r="C2393" s="386"/>
      <c r="D2393" s="387"/>
      <c r="E2393" s="120"/>
      <c r="F2393" s="212"/>
    </row>
    <row r="2394" spans="1:6" s="181" customFormat="1">
      <c r="A2394" s="388"/>
      <c r="B2394" s="236"/>
      <c r="C2394" s="386"/>
      <c r="D2394" s="387"/>
      <c r="E2394" s="120"/>
      <c r="F2394" s="212"/>
    </row>
    <row r="2395" spans="1:6" s="181" customFormat="1">
      <c r="A2395" s="388"/>
      <c r="B2395" s="236"/>
      <c r="C2395" s="386"/>
      <c r="D2395" s="387"/>
      <c r="E2395" s="120"/>
      <c r="F2395" s="212"/>
    </row>
    <row r="2396" spans="1:6" s="181" customFormat="1">
      <c r="A2396" s="388"/>
      <c r="B2396" s="236"/>
      <c r="C2396" s="386"/>
      <c r="D2396" s="387"/>
      <c r="E2396" s="120"/>
      <c r="F2396" s="212"/>
    </row>
    <row r="2397" spans="1:6" s="181" customFormat="1">
      <c r="A2397" s="388"/>
      <c r="B2397" s="236"/>
      <c r="C2397" s="386"/>
      <c r="D2397" s="387"/>
      <c r="E2397" s="120"/>
      <c r="F2397" s="212"/>
    </row>
    <row r="2398" spans="1:6" s="181" customFormat="1">
      <c r="A2398" s="388"/>
      <c r="B2398" s="236"/>
      <c r="C2398" s="386"/>
      <c r="D2398" s="387"/>
      <c r="E2398" s="120"/>
      <c r="F2398" s="212"/>
    </row>
    <row r="2399" spans="1:6" s="181" customFormat="1">
      <c r="A2399" s="388"/>
      <c r="B2399" s="236"/>
      <c r="C2399" s="386"/>
      <c r="D2399" s="387"/>
      <c r="E2399" s="120"/>
      <c r="F2399" s="212"/>
    </row>
    <row r="2400" spans="1:6" s="181" customFormat="1">
      <c r="A2400" s="388"/>
      <c r="B2400" s="236"/>
      <c r="C2400" s="386"/>
      <c r="D2400" s="387"/>
      <c r="E2400" s="120"/>
      <c r="F2400" s="212"/>
    </row>
    <row r="2401" spans="1:6" s="181" customFormat="1">
      <c r="A2401" s="388"/>
      <c r="B2401" s="236"/>
      <c r="C2401" s="386"/>
      <c r="D2401" s="387"/>
      <c r="E2401" s="120"/>
      <c r="F2401" s="212"/>
    </row>
    <row r="2402" spans="1:6" s="181" customFormat="1">
      <c r="A2402" s="388"/>
      <c r="B2402" s="236"/>
      <c r="C2402" s="386"/>
      <c r="D2402" s="387"/>
      <c r="E2402" s="120"/>
      <c r="F2402" s="212"/>
    </row>
    <row r="2403" spans="1:6" s="181" customFormat="1">
      <c r="A2403" s="388"/>
      <c r="B2403" s="236"/>
      <c r="C2403" s="386"/>
      <c r="D2403" s="387"/>
      <c r="E2403" s="120"/>
      <c r="F2403" s="212"/>
    </row>
    <row r="2404" spans="1:6" s="181" customFormat="1">
      <c r="A2404" s="388"/>
      <c r="B2404" s="236"/>
      <c r="C2404" s="386"/>
      <c r="D2404" s="387"/>
      <c r="E2404" s="120"/>
      <c r="F2404" s="212"/>
    </row>
    <row r="2405" spans="1:6" s="181" customFormat="1">
      <c r="A2405" s="388"/>
      <c r="B2405" s="236"/>
      <c r="C2405" s="386"/>
      <c r="D2405" s="387"/>
      <c r="E2405" s="120"/>
      <c r="F2405" s="212"/>
    </row>
    <row r="2406" spans="1:6" s="181" customFormat="1">
      <c r="A2406" s="388"/>
      <c r="B2406" s="236"/>
      <c r="C2406" s="386"/>
      <c r="D2406" s="387"/>
      <c r="E2406" s="120"/>
      <c r="F2406" s="212"/>
    </row>
    <row r="2407" spans="1:6" s="181" customFormat="1">
      <c r="A2407" s="388"/>
      <c r="B2407" s="236"/>
      <c r="C2407" s="386"/>
      <c r="D2407" s="387"/>
      <c r="E2407" s="120"/>
      <c r="F2407" s="212"/>
    </row>
    <row r="2408" spans="1:6" s="181" customFormat="1">
      <c r="A2408" s="388"/>
      <c r="B2408" s="236"/>
      <c r="C2408" s="386"/>
      <c r="D2408" s="387"/>
      <c r="E2408" s="120"/>
      <c r="F2408" s="212"/>
    </row>
    <row r="2409" spans="1:6" s="181" customFormat="1">
      <c r="A2409" s="388"/>
      <c r="B2409" s="236"/>
      <c r="C2409" s="386"/>
      <c r="D2409" s="387"/>
      <c r="E2409" s="120"/>
      <c r="F2409" s="212"/>
    </row>
    <row r="2410" spans="1:6" s="181" customFormat="1">
      <c r="A2410" s="388"/>
      <c r="B2410" s="236"/>
      <c r="C2410" s="386"/>
      <c r="D2410" s="387"/>
      <c r="E2410" s="120"/>
      <c r="F2410" s="212"/>
    </row>
    <row r="2411" spans="1:6" s="181" customFormat="1">
      <c r="A2411" s="388"/>
      <c r="B2411" s="236"/>
      <c r="C2411" s="386"/>
      <c r="D2411" s="387"/>
      <c r="E2411" s="120"/>
      <c r="F2411" s="212"/>
    </row>
    <row r="2412" spans="1:6" s="181" customFormat="1">
      <c r="A2412" s="388"/>
      <c r="B2412" s="236"/>
      <c r="C2412" s="386"/>
      <c r="D2412" s="387"/>
      <c r="E2412" s="120"/>
      <c r="F2412" s="212"/>
    </row>
    <row r="2413" spans="1:6" s="181" customFormat="1">
      <c r="A2413" s="388"/>
      <c r="B2413" s="236"/>
      <c r="C2413" s="386"/>
      <c r="D2413" s="387"/>
      <c r="E2413" s="120"/>
      <c r="F2413" s="212"/>
    </row>
    <row r="2414" spans="1:6" s="181" customFormat="1">
      <c r="A2414" s="388"/>
      <c r="B2414" s="236"/>
      <c r="C2414" s="386"/>
      <c r="D2414" s="387"/>
      <c r="E2414" s="120"/>
      <c r="F2414" s="212"/>
    </row>
    <row r="2415" spans="1:6" s="181" customFormat="1">
      <c r="A2415" s="388"/>
      <c r="B2415" s="236"/>
      <c r="C2415" s="386"/>
      <c r="D2415" s="387"/>
      <c r="E2415" s="120"/>
      <c r="F2415" s="212"/>
    </row>
    <row r="2416" spans="1:6" s="181" customFormat="1">
      <c r="A2416" s="388"/>
      <c r="B2416" s="236"/>
      <c r="C2416" s="386"/>
      <c r="D2416" s="387"/>
      <c r="E2416" s="120"/>
      <c r="F2416" s="212"/>
    </row>
    <row r="2417" spans="1:6" s="181" customFormat="1">
      <c r="A2417" s="388"/>
      <c r="B2417" s="236"/>
      <c r="C2417" s="386"/>
      <c r="D2417" s="387"/>
      <c r="E2417" s="120"/>
      <c r="F2417" s="212"/>
    </row>
    <row r="2418" spans="1:6" s="181" customFormat="1">
      <c r="A2418" s="388"/>
      <c r="B2418" s="236"/>
      <c r="C2418" s="386"/>
      <c r="D2418" s="387"/>
      <c r="E2418" s="120"/>
      <c r="F2418" s="212"/>
    </row>
    <row r="2419" spans="1:6" s="181" customFormat="1">
      <c r="A2419" s="388"/>
      <c r="B2419" s="236"/>
      <c r="C2419" s="386"/>
      <c r="D2419" s="387"/>
      <c r="E2419" s="120"/>
      <c r="F2419" s="212"/>
    </row>
    <row r="2420" spans="1:6" s="181" customFormat="1">
      <c r="A2420" s="388"/>
      <c r="B2420" s="236"/>
      <c r="C2420" s="386"/>
      <c r="D2420" s="387"/>
      <c r="E2420" s="120"/>
      <c r="F2420" s="212"/>
    </row>
    <row r="2421" spans="1:6" s="181" customFormat="1">
      <c r="A2421" s="388"/>
      <c r="B2421" s="236"/>
      <c r="C2421" s="386"/>
      <c r="D2421" s="387"/>
      <c r="E2421" s="120"/>
      <c r="F2421" s="212"/>
    </row>
    <row r="2422" spans="1:6" s="181" customFormat="1">
      <c r="A2422" s="388"/>
      <c r="B2422" s="236"/>
      <c r="C2422" s="386"/>
      <c r="D2422" s="387"/>
      <c r="E2422" s="120"/>
      <c r="F2422" s="212"/>
    </row>
    <row r="2423" spans="1:6" s="181" customFormat="1">
      <c r="A2423" s="388"/>
      <c r="B2423" s="236"/>
      <c r="C2423" s="386"/>
      <c r="D2423" s="387"/>
      <c r="E2423" s="120"/>
      <c r="F2423" s="212"/>
    </row>
    <row r="2424" spans="1:6" s="181" customFormat="1">
      <c r="A2424" s="388"/>
      <c r="B2424" s="236"/>
      <c r="C2424" s="386"/>
      <c r="D2424" s="387"/>
      <c r="E2424" s="120"/>
      <c r="F2424" s="212"/>
    </row>
    <row r="2425" spans="1:6" s="181" customFormat="1">
      <c r="A2425" s="388"/>
      <c r="B2425" s="236"/>
      <c r="C2425" s="386"/>
      <c r="D2425" s="387"/>
      <c r="E2425" s="120"/>
      <c r="F2425" s="212"/>
    </row>
    <row r="2426" spans="1:6" s="181" customFormat="1">
      <c r="A2426" s="388"/>
      <c r="B2426" s="236"/>
      <c r="C2426" s="386"/>
      <c r="D2426" s="387"/>
      <c r="E2426" s="120"/>
      <c r="F2426" s="212"/>
    </row>
    <row r="2427" spans="1:6" s="181" customFormat="1">
      <c r="A2427" s="388"/>
      <c r="B2427" s="236"/>
      <c r="C2427" s="386"/>
      <c r="D2427" s="387"/>
      <c r="E2427" s="120"/>
      <c r="F2427" s="212"/>
    </row>
    <row r="2428" spans="1:6" s="181" customFormat="1">
      <c r="A2428" s="388"/>
      <c r="B2428" s="236"/>
      <c r="C2428" s="386"/>
      <c r="D2428" s="387"/>
      <c r="E2428" s="120"/>
      <c r="F2428" s="212"/>
    </row>
    <row r="2429" spans="1:6" s="181" customFormat="1">
      <c r="A2429" s="388"/>
      <c r="B2429" s="236"/>
      <c r="C2429" s="386"/>
      <c r="D2429" s="387"/>
      <c r="E2429" s="120"/>
      <c r="F2429" s="212"/>
    </row>
    <row r="2430" spans="1:6" s="181" customFormat="1">
      <c r="A2430" s="388"/>
      <c r="B2430" s="236"/>
      <c r="C2430" s="386"/>
      <c r="D2430" s="387"/>
      <c r="E2430" s="120"/>
      <c r="F2430" s="212"/>
    </row>
    <row r="2431" spans="1:6" s="181" customFormat="1">
      <c r="A2431" s="388"/>
      <c r="B2431" s="236"/>
      <c r="C2431" s="386"/>
      <c r="D2431" s="387"/>
      <c r="E2431" s="120"/>
      <c r="F2431" s="212"/>
    </row>
    <row r="2432" spans="1:6" s="181" customFormat="1">
      <c r="A2432" s="388"/>
      <c r="B2432" s="236"/>
      <c r="C2432" s="386"/>
      <c r="D2432" s="387"/>
      <c r="E2432" s="120"/>
      <c r="F2432" s="212"/>
    </row>
    <row r="2433" spans="1:6" s="181" customFormat="1">
      <c r="A2433" s="388"/>
      <c r="B2433" s="236"/>
      <c r="C2433" s="386"/>
      <c r="D2433" s="387"/>
      <c r="E2433" s="120"/>
      <c r="F2433" s="212"/>
    </row>
    <row r="2434" spans="1:6" s="181" customFormat="1">
      <c r="A2434" s="388"/>
      <c r="B2434" s="236"/>
      <c r="C2434" s="386"/>
      <c r="D2434" s="387"/>
      <c r="E2434" s="120"/>
      <c r="F2434" s="212"/>
    </row>
    <row r="2435" spans="1:6" s="181" customFormat="1">
      <c r="A2435" s="388"/>
      <c r="B2435" s="236"/>
      <c r="C2435" s="386"/>
      <c r="D2435" s="387"/>
      <c r="E2435" s="120"/>
      <c r="F2435" s="212"/>
    </row>
    <row r="2436" spans="1:6" s="181" customFormat="1">
      <c r="A2436" s="388"/>
      <c r="B2436" s="236"/>
      <c r="C2436" s="386"/>
      <c r="D2436" s="387"/>
      <c r="E2436" s="120"/>
      <c r="F2436" s="212"/>
    </row>
    <row r="2437" spans="1:6" s="181" customFormat="1">
      <c r="A2437" s="388"/>
      <c r="B2437" s="236"/>
      <c r="C2437" s="386"/>
      <c r="D2437" s="387"/>
      <c r="E2437" s="120"/>
      <c r="F2437" s="212"/>
    </row>
    <row r="2438" spans="1:6" s="181" customFormat="1">
      <c r="A2438" s="388"/>
      <c r="B2438" s="236"/>
      <c r="C2438" s="386"/>
      <c r="D2438" s="387"/>
      <c r="E2438" s="120"/>
      <c r="F2438" s="212"/>
    </row>
    <row r="2439" spans="1:6" s="181" customFormat="1">
      <c r="A2439" s="388"/>
      <c r="B2439" s="236"/>
      <c r="C2439" s="386"/>
      <c r="D2439" s="387"/>
      <c r="E2439" s="120"/>
      <c r="F2439" s="212"/>
    </row>
    <row r="2440" spans="1:6" s="181" customFormat="1">
      <c r="A2440" s="388"/>
      <c r="B2440" s="236"/>
      <c r="C2440" s="386"/>
      <c r="D2440" s="387"/>
      <c r="E2440" s="120"/>
      <c r="F2440" s="212"/>
    </row>
    <row r="2441" spans="1:6" s="181" customFormat="1">
      <c r="A2441" s="388"/>
      <c r="B2441" s="236"/>
      <c r="C2441" s="386"/>
      <c r="D2441" s="387"/>
      <c r="E2441" s="120"/>
      <c r="F2441" s="212"/>
    </row>
    <row r="2442" spans="1:6" s="181" customFormat="1">
      <c r="A2442" s="388"/>
      <c r="B2442" s="236"/>
      <c r="C2442" s="386"/>
      <c r="D2442" s="387"/>
      <c r="E2442" s="120"/>
      <c r="F2442" s="212"/>
    </row>
    <row r="2443" spans="1:6" s="181" customFormat="1">
      <c r="A2443" s="388"/>
      <c r="B2443" s="236"/>
      <c r="C2443" s="386"/>
      <c r="D2443" s="387"/>
      <c r="E2443" s="120"/>
      <c r="F2443" s="212"/>
    </row>
    <row r="2444" spans="1:6" s="181" customFormat="1">
      <c r="A2444" s="388"/>
      <c r="B2444" s="236"/>
      <c r="C2444" s="386"/>
      <c r="D2444" s="387"/>
      <c r="E2444" s="120"/>
      <c r="F2444" s="212"/>
    </row>
    <row r="2445" spans="1:6" s="181" customFormat="1">
      <c r="A2445" s="388"/>
      <c r="B2445" s="236"/>
      <c r="C2445" s="386"/>
      <c r="D2445" s="387"/>
      <c r="E2445" s="120"/>
      <c r="F2445" s="212"/>
    </row>
    <row r="2446" spans="1:6" s="181" customFormat="1">
      <c r="A2446" s="388"/>
      <c r="B2446" s="236"/>
      <c r="C2446" s="386"/>
      <c r="D2446" s="387"/>
      <c r="E2446" s="120"/>
      <c r="F2446" s="212"/>
    </row>
    <row r="2447" spans="1:6" s="181" customFormat="1">
      <c r="A2447" s="388"/>
      <c r="B2447" s="236"/>
      <c r="C2447" s="386"/>
      <c r="D2447" s="387"/>
      <c r="E2447" s="120"/>
      <c r="F2447" s="212"/>
    </row>
    <row r="2448" spans="1:6" s="181" customFormat="1">
      <c r="A2448" s="388"/>
      <c r="B2448" s="236"/>
      <c r="C2448" s="386"/>
      <c r="D2448" s="387"/>
      <c r="E2448" s="120"/>
      <c r="F2448" s="212"/>
    </row>
    <row r="2449" spans="1:6" s="181" customFormat="1">
      <c r="A2449" s="388"/>
      <c r="B2449" s="236"/>
      <c r="C2449" s="386"/>
      <c r="D2449" s="387"/>
      <c r="E2449" s="120"/>
      <c r="F2449" s="212"/>
    </row>
    <row r="2450" spans="1:6" s="181" customFormat="1">
      <c r="A2450" s="388"/>
      <c r="B2450" s="236"/>
      <c r="C2450" s="386"/>
      <c r="D2450" s="387"/>
      <c r="E2450" s="120"/>
      <c r="F2450" s="212"/>
    </row>
    <row r="2451" spans="1:6" s="181" customFormat="1">
      <c r="A2451" s="388"/>
      <c r="B2451" s="236"/>
      <c r="C2451" s="386"/>
      <c r="D2451" s="387"/>
      <c r="E2451" s="120"/>
      <c r="F2451" s="212"/>
    </row>
    <row r="2452" spans="1:6" s="181" customFormat="1">
      <c r="A2452" s="388"/>
      <c r="B2452" s="236"/>
      <c r="C2452" s="386"/>
      <c r="D2452" s="387"/>
      <c r="E2452" s="120"/>
      <c r="F2452" s="212"/>
    </row>
    <row r="2453" spans="1:6" s="181" customFormat="1">
      <c r="A2453" s="388"/>
      <c r="B2453" s="236"/>
      <c r="C2453" s="386"/>
      <c r="D2453" s="387"/>
      <c r="E2453" s="120"/>
      <c r="F2453" s="212"/>
    </row>
    <row r="2454" spans="1:6" s="181" customFormat="1">
      <c r="A2454" s="388"/>
      <c r="B2454" s="236"/>
      <c r="C2454" s="386"/>
      <c r="D2454" s="387"/>
      <c r="E2454" s="120"/>
      <c r="F2454" s="212"/>
    </row>
    <row r="2455" spans="1:6" s="181" customFormat="1">
      <c r="A2455" s="388"/>
      <c r="B2455" s="236"/>
      <c r="C2455" s="386"/>
      <c r="D2455" s="387"/>
      <c r="E2455" s="120"/>
      <c r="F2455" s="212"/>
    </row>
    <row r="2456" spans="1:6" s="181" customFormat="1">
      <c r="A2456" s="388"/>
      <c r="B2456" s="236"/>
      <c r="C2456" s="386"/>
      <c r="D2456" s="387"/>
      <c r="E2456" s="120"/>
      <c r="F2456" s="212"/>
    </row>
    <row r="2457" spans="1:6" s="181" customFormat="1">
      <c r="A2457" s="388"/>
      <c r="B2457" s="236"/>
      <c r="C2457" s="386"/>
      <c r="D2457" s="387"/>
      <c r="E2457" s="120"/>
      <c r="F2457" s="212"/>
    </row>
    <row r="2458" spans="1:6" s="181" customFormat="1">
      <c r="A2458" s="388"/>
      <c r="B2458" s="236"/>
      <c r="C2458" s="386"/>
      <c r="D2458" s="387"/>
      <c r="E2458" s="120"/>
      <c r="F2458" s="212"/>
    </row>
    <row r="2459" spans="1:6" s="181" customFormat="1">
      <c r="A2459" s="388"/>
      <c r="B2459" s="236"/>
      <c r="C2459" s="386"/>
      <c r="D2459" s="387"/>
      <c r="E2459" s="120"/>
      <c r="F2459" s="212"/>
    </row>
    <row r="2460" spans="1:6" s="181" customFormat="1">
      <c r="A2460" s="388"/>
      <c r="B2460" s="236"/>
      <c r="C2460" s="386"/>
      <c r="D2460" s="387"/>
      <c r="E2460" s="120"/>
      <c r="F2460" s="212"/>
    </row>
    <row r="2461" spans="1:6" s="181" customFormat="1">
      <c r="A2461" s="388"/>
      <c r="B2461" s="236"/>
      <c r="C2461" s="386"/>
      <c r="D2461" s="387"/>
      <c r="E2461" s="120"/>
      <c r="F2461" s="212"/>
    </row>
    <row r="2462" spans="1:6" s="181" customFormat="1">
      <c r="A2462" s="388"/>
      <c r="B2462" s="236"/>
      <c r="C2462" s="386"/>
      <c r="D2462" s="387"/>
      <c r="E2462" s="120"/>
      <c r="F2462" s="212"/>
    </row>
    <row r="2463" spans="1:6" s="181" customFormat="1">
      <c r="A2463" s="388"/>
      <c r="B2463" s="236"/>
      <c r="C2463" s="386"/>
      <c r="D2463" s="387"/>
      <c r="E2463" s="120"/>
      <c r="F2463" s="212"/>
    </row>
    <row r="2464" spans="1:6" s="181" customFormat="1">
      <c r="A2464" s="388"/>
      <c r="B2464" s="236"/>
      <c r="C2464" s="386"/>
      <c r="D2464" s="387"/>
      <c r="E2464" s="120"/>
      <c r="F2464" s="212"/>
    </row>
    <row r="2465" spans="1:6" s="181" customFormat="1">
      <c r="A2465" s="388"/>
      <c r="B2465" s="236"/>
      <c r="C2465" s="386"/>
      <c r="D2465" s="387"/>
      <c r="E2465" s="120"/>
      <c r="F2465" s="212"/>
    </row>
    <row r="2466" spans="1:6" s="181" customFormat="1">
      <c r="A2466" s="388"/>
      <c r="B2466" s="236"/>
      <c r="C2466" s="386"/>
      <c r="D2466" s="387"/>
      <c r="E2466" s="120"/>
      <c r="F2466" s="212"/>
    </row>
    <row r="2467" spans="1:6" s="181" customFormat="1">
      <c r="A2467" s="388"/>
      <c r="B2467" s="236"/>
      <c r="C2467" s="386"/>
      <c r="D2467" s="387"/>
      <c r="E2467" s="120"/>
      <c r="F2467" s="212"/>
    </row>
    <row r="2468" spans="1:6" s="181" customFormat="1">
      <c r="A2468" s="388"/>
      <c r="B2468" s="236"/>
      <c r="C2468" s="386"/>
      <c r="D2468" s="387"/>
      <c r="E2468" s="120"/>
      <c r="F2468" s="212"/>
    </row>
    <row r="2469" spans="1:6" s="181" customFormat="1">
      <c r="A2469" s="388"/>
      <c r="B2469" s="236"/>
      <c r="C2469" s="386"/>
      <c r="D2469" s="387"/>
      <c r="E2469" s="120"/>
      <c r="F2469" s="212"/>
    </row>
    <row r="2470" spans="1:6" s="181" customFormat="1">
      <c r="A2470" s="388"/>
      <c r="B2470" s="236"/>
      <c r="C2470" s="386"/>
      <c r="D2470" s="387"/>
      <c r="E2470" s="120"/>
      <c r="F2470" s="212"/>
    </row>
    <row r="2471" spans="1:6" s="181" customFormat="1">
      <c r="A2471" s="388"/>
      <c r="B2471" s="236"/>
      <c r="C2471" s="386"/>
      <c r="D2471" s="387"/>
      <c r="E2471" s="120"/>
      <c r="F2471" s="212"/>
    </row>
    <row r="2472" spans="1:6" s="181" customFormat="1">
      <c r="A2472" s="388"/>
      <c r="B2472" s="236"/>
      <c r="C2472" s="386"/>
      <c r="D2472" s="387"/>
      <c r="E2472" s="120"/>
      <c r="F2472" s="212"/>
    </row>
    <row r="2473" spans="1:6" s="181" customFormat="1">
      <c r="A2473" s="388"/>
      <c r="B2473" s="236"/>
      <c r="C2473" s="386"/>
      <c r="D2473" s="387"/>
      <c r="E2473" s="120"/>
      <c r="F2473" s="212"/>
    </row>
    <row r="2474" spans="1:6" s="181" customFormat="1">
      <c r="A2474" s="388"/>
      <c r="B2474" s="236"/>
      <c r="C2474" s="386"/>
      <c r="D2474" s="387"/>
      <c r="E2474" s="120"/>
      <c r="F2474" s="212"/>
    </row>
    <row r="2475" spans="1:6" s="181" customFormat="1">
      <c r="A2475" s="388"/>
      <c r="B2475" s="236"/>
      <c r="C2475" s="386"/>
      <c r="D2475" s="387"/>
      <c r="E2475" s="120"/>
      <c r="F2475" s="212"/>
    </row>
    <row r="2476" spans="1:6" s="181" customFormat="1">
      <c r="A2476" s="388"/>
      <c r="B2476" s="236"/>
      <c r="C2476" s="386"/>
      <c r="D2476" s="387"/>
      <c r="E2476" s="120"/>
      <c r="F2476" s="212"/>
    </row>
    <row r="2477" spans="1:6" s="181" customFormat="1">
      <c r="A2477" s="388"/>
      <c r="B2477" s="236"/>
      <c r="C2477" s="386"/>
      <c r="D2477" s="387"/>
      <c r="E2477" s="120"/>
      <c r="F2477" s="212"/>
    </row>
    <row r="2478" spans="1:6" s="181" customFormat="1">
      <c r="A2478" s="388"/>
      <c r="B2478" s="236"/>
      <c r="C2478" s="386"/>
      <c r="D2478" s="387"/>
      <c r="E2478" s="120"/>
      <c r="F2478" s="212"/>
    </row>
    <row r="2479" spans="1:6" s="181" customFormat="1">
      <c r="A2479" s="388"/>
      <c r="B2479" s="236"/>
      <c r="C2479" s="386"/>
      <c r="D2479" s="387"/>
      <c r="E2479" s="120"/>
      <c r="F2479" s="212"/>
    </row>
    <row r="2480" spans="1:6" s="181" customFormat="1">
      <c r="A2480" s="388"/>
      <c r="B2480" s="236"/>
      <c r="C2480" s="386"/>
      <c r="D2480" s="387"/>
      <c r="E2480" s="120"/>
      <c r="F2480" s="212"/>
    </row>
    <row r="2481" spans="1:6" s="181" customFormat="1">
      <c r="A2481" s="388"/>
      <c r="B2481" s="236"/>
      <c r="C2481" s="386"/>
      <c r="D2481" s="387"/>
      <c r="E2481" s="120"/>
      <c r="F2481" s="212"/>
    </row>
    <row r="2482" spans="1:6" s="181" customFormat="1">
      <c r="A2482" s="388"/>
      <c r="B2482" s="236"/>
      <c r="C2482" s="386"/>
      <c r="D2482" s="387"/>
      <c r="E2482" s="120"/>
      <c r="F2482" s="212"/>
    </row>
    <row r="2483" spans="1:6" s="181" customFormat="1">
      <c r="A2483" s="388"/>
      <c r="B2483" s="236"/>
      <c r="C2483" s="386"/>
      <c r="D2483" s="387"/>
      <c r="E2483" s="120"/>
      <c r="F2483" s="212"/>
    </row>
    <row r="2484" spans="1:6" s="181" customFormat="1">
      <c r="A2484" s="388"/>
      <c r="B2484" s="236"/>
      <c r="C2484" s="386"/>
      <c r="D2484" s="387"/>
      <c r="E2484" s="120"/>
      <c r="F2484" s="212"/>
    </row>
    <row r="2485" spans="1:6" s="181" customFormat="1">
      <c r="A2485" s="388"/>
      <c r="B2485" s="236"/>
      <c r="C2485" s="386"/>
      <c r="D2485" s="387"/>
      <c r="E2485" s="120"/>
      <c r="F2485" s="212"/>
    </row>
    <row r="2486" spans="1:6" s="181" customFormat="1">
      <c r="A2486" s="388"/>
      <c r="B2486" s="236"/>
      <c r="C2486" s="386"/>
      <c r="D2486" s="387"/>
      <c r="E2486" s="120"/>
      <c r="F2486" s="212"/>
    </row>
    <row r="2487" spans="1:6" s="181" customFormat="1">
      <c r="A2487" s="388"/>
      <c r="B2487" s="236"/>
      <c r="C2487" s="386"/>
      <c r="D2487" s="387"/>
      <c r="E2487" s="120"/>
      <c r="F2487" s="212"/>
    </row>
    <row r="2488" spans="1:6" s="181" customFormat="1">
      <c r="A2488" s="388"/>
      <c r="B2488" s="236"/>
      <c r="C2488" s="386"/>
      <c r="D2488" s="387"/>
      <c r="E2488" s="120"/>
      <c r="F2488" s="212"/>
    </row>
    <row r="2489" spans="1:6" s="181" customFormat="1">
      <c r="A2489" s="388"/>
      <c r="B2489" s="236"/>
      <c r="C2489" s="386"/>
      <c r="D2489" s="387"/>
      <c r="E2489" s="120"/>
      <c r="F2489" s="212"/>
    </row>
    <row r="2490" spans="1:6" s="181" customFormat="1">
      <c r="A2490" s="388"/>
      <c r="B2490" s="236"/>
      <c r="C2490" s="386"/>
      <c r="D2490" s="387"/>
      <c r="E2490" s="120"/>
      <c r="F2490" s="212"/>
    </row>
    <row r="2491" spans="1:6" s="181" customFormat="1">
      <c r="A2491" s="388"/>
      <c r="B2491" s="236"/>
      <c r="C2491" s="386"/>
      <c r="D2491" s="387"/>
      <c r="E2491" s="120"/>
      <c r="F2491" s="212"/>
    </row>
    <row r="2492" spans="1:6" s="181" customFormat="1">
      <c r="A2492" s="388"/>
      <c r="B2492" s="236"/>
      <c r="C2492" s="386"/>
      <c r="D2492" s="387"/>
      <c r="E2492" s="120"/>
      <c r="F2492" s="212"/>
    </row>
    <row r="2493" spans="1:6" s="181" customFormat="1">
      <c r="A2493" s="388"/>
      <c r="B2493" s="236"/>
      <c r="C2493" s="386"/>
      <c r="D2493" s="387"/>
      <c r="E2493" s="120"/>
      <c r="F2493" s="212"/>
    </row>
    <row r="2494" spans="1:6" s="181" customFormat="1">
      <c r="A2494" s="388"/>
      <c r="B2494" s="236"/>
      <c r="C2494" s="386"/>
      <c r="D2494" s="387"/>
      <c r="E2494" s="120"/>
      <c r="F2494" s="212"/>
    </row>
    <row r="2495" spans="1:6" s="181" customFormat="1">
      <c r="A2495" s="388"/>
      <c r="B2495" s="236"/>
      <c r="C2495" s="386"/>
      <c r="D2495" s="387"/>
      <c r="E2495" s="120"/>
      <c r="F2495" s="212"/>
    </row>
    <row r="2496" spans="1:6" s="181" customFormat="1">
      <c r="A2496" s="388"/>
      <c r="B2496" s="236"/>
      <c r="C2496" s="386"/>
      <c r="D2496" s="387"/>
      <c r="E2496" s="120"/>
      <c r="F2496" s="212"/>
    </row>
    <row r="2497" spans="1:6" s="181" customFormat="1">
      <c r="A2497" s="388"/>
      <c r="B2497" s="236"/>
      <c r="C2497" s="386"/>
      <c r="D2497" s="387"/>
      <c r="E2497" s="120"/>
      <c r="F2497" s="212"/>
    </row>
    <row r="2498" spans="1:6" s="181" customFormat="1">
      <c r="A2498" s="388"/>
      <c r="B2498" s="236"/>
      <c r="C2498" s="386"/>
      <c r="D2498" s="387"/>
      <c r="E2498" s="120"/>
      <c r="F2498" s="212"/>
    </row>
    <row r="2499" spans="1:6" s="181" customFormat="1">
      <c r="A2499" s="388"/>
      <c r="B2499" s="236"/>
      <c r="C2499" s="386"/>
      <c r="D2499" s="387"/>
      <c r="E2499" s="120"/>
      <c r="F2499" s="212"/>
    </row>
    <row r="2500" spans="1:6" s="181" customFormat="1">
      <c r="A2500" s="388"/>
      <c r="B2500" s="236"/>
      <c r="C2500" s="386"/>
      <c r="D2500" s="387"/>
      <c r="E2500" s="120"/>
      <c r="F2500" s="212"/>
    </row>
    <row r="2501" spans="1:6" s="181" customFormat="1">
      <c r="A2501" s="388"/>
      <c r="B2501" s="236"/>
      <c r="C2501" s="386"/>
      <c r="D2501" s="387"/>
      <c r="E2501" s="120"/>
      <c r="F2501" s="212"/>
    </row>
    <row r="2502" spans="1:6" s="181" customFormat="1">
      <c r="A2502" s="388"/>
      <c r="B2502" s="236"/>
      <c r="C2502" s="386"/>
      <c r="D2502" s="387"/>
      <c r="E2502" s="120"/>
      <c r="F2502" s="212"/>
    </row>
    <row r="2503" spans="1:6" s="181" customFormat="1">
      <c r="A2503" s="388"/>
      <c r="B2503" s="236"/>
      <c r="C2503" s="386"/>
      <c r="D2503" s="387"/>
      <c r="E2503" s="120"/>
      <c r="F2503" s="212"/>
    </row>
    <row r="2504" spans="1:6" s="181" customFormat="1">
      <c r="A2504" s="388"/>
      <c r="B2504" s="236"/>
      <c r="C2504" s="386"/>
      <c r="D2504" s="387"/>
      <c r="E2504" s="120"/>
      <c r="F2504" s="212"/>
    </row>
    <row r="2505" spans="1:6" s="181" customFormat="1">
      <c r="A2505" s="388"/>
      <c r="B2505" s="236"/>
      <c r="C2505" s="386"/>
      <c r="D2505" s="387"/>
      <c r="E2505" s="120"/>
      <c r="F2505" s="212"/>
    </row>
    <row r="2506" spans="1:6" s="181" customFormat="1">
      <c r="A2506" s="388"/>
      <c r="B2506" s="236"/>
      <c r="C2506" s="386"/>
      <c r="D2506" s="387"/>
      <c r="E2506" s="120"/>
      <c r="F2506" s="212"/>
    </row>
    <row r="2507" spans="1:6" s="181" customFormat="1">
      <c r="A2507" s="388"/>
      <c r="B2507" s="236"/>
      <c r="C2507" s="386"/>
      <c r="D2507" s="387"/>
      <c r="E2507" s="120"/>
      <c r="F2507" s="212"/>
    </row>
    <row r="2508" spans="1:6" s="181" customFormat="1">
      <c r="A2508" s="388"/>
      <c r="B2508" s="236"/>
      <c r="C2508" s="386"/>
      <c r="D2508" s="387"/>
      <c r="E2508" s="120"/>
      <c r="F2508" s="212"/>
    </row>
    <row r="2509" spans="1:6" s="181" customFormat="1">
      <c r="A2509" s="388"/>
      <c r="B2509" s="236"/>
      <c r="C2509" s="386"/>
      <c r="D2509" s="387"/>
      <c r="E2509" s="120"/>
      <c r="F2509" s="212"/>
    </row>
    <row r="2510" spans="1:6" s="181" customFormat="1">
      <c r="A2510" s="388"/>
      <c r="B2510" s="236"/>
      <c r="C2510" s="386"/>
      <c r="D2510" s="387"/>
      <c r="E2510" s="120"/>
      <c r="F2510" s="212"/>
    </row>
    <row r="2511" spans="1:6" s="181" customFormat="1">
      <c r="A2511" s="388"/>
      <c r="B2511" s="236"/>
      <c r="C2511" s="386"/>
      <c r="D2511" s="387"/>
      <c r="E2511" s="120"/>
      <c r="F2511" s="212"/>
    </row>
    <row r="2512" spans="1:6" s="181" customFormat="1">
      <c r="A2512" s="388"/>
      <c r="B2512" s="236"/>
      <c r="C2512" s="386"/>
      <c r="D2512" s="387"/>
      <c r="E2512" s="120"/>
      <c r="F2512" s="212"/>
    </row>
    <row r="2513" spans="1:6" s="181" customFormat="1">
      <c r="A2513" s="388"/>
      <c r="B2513" s="236"/>
      <c r="C2513" s="386"/>
      <c r="D2513" s="387"/>
      <c r="E2513" s="120"/>
      <c r="F2513" s="212"/>
    </row>
    <row r="2514" spans="1:6" s="181" customFormat="1">
      <c r="A2514" s="388"/>
      <c r="B2514" s="236"/>
      <c r="C2514" s="386"/>
      <c r="D2514" s="387"/>
      <c r="E2514" s="120"/>
      <c r="F2514" s="212"/>
    </row>
    <row r="2515" spans="1:6" s="181" customFormat="1">
      <c r="A2515" s="388"/>
      <c r="B2515" s="236"/>
      <c r="C2515" s="386"/>
      <c r="D2515" s="387"/>
      <c r="E2515" s="120"/>
      <c r="F2515" s="212"/>
    </row>
    <row r="2516" spans="1:6" s="181" customFormat="1">
      <c r="A2516" s="388"/>
      <c r="B2516" s="236"/>
      <c r="C2516" s="386"/>
      <c r="D2516" s="387"/>
      <c r="E2516" s="120"/>
      <c r="F2516" s="212"/>
    </row>
    <row r="2517" spans="1:6" s="181" customFormat="1">
      <c r="A2517" s="388"/>
      <c r="B2517" s="236"/>
      <c r="C2517" s="386"/>
      <c r="D2517" s="387"/>
      <c r="E2517" s="120"/>
      <c r="F2517" s="212"/>
    </row>
    <row r="2518" spans="1:6" s="181" customFormat="1">
      <c r="A2518" s="388"/>
      <c r="B2518" s="236"/>
      <c r="C2518" s="386"/>
      <c r="D2518" s="387"/>
      <c r="E2518" s="120"/>
      <c r="F2518" s="212"/>
    </row>
    <row r="2519" spans="1:6" s="181" customFormat="1">
      <c r="A2519" s="388"/>
      <c r="B2519" s="236"/>
      <c r="C2519" s="386"/>
      <c r="D2519" s="387"/>
      <c r="E2519" s="120"/>
      <c r="F2519" s="212"/>
    </row>
    <row r="2520" spans="1:6" s="181" customFormat="1">
      <c r="A2520" s="388"/>
      <c r="B2520" s="236"/>
      <c r="C2520" s="386"/>
      <c r="D2520" s="387"/>
      <c r="E2520" s="120"/>
      <c r="F2520" s="212"/>
    </row>
    <row r="2521" spans="1:6" s="181" customFormat="1">
      <c r="A2521" s="388"/>
      <c r="B2521" s="236"/>
      <c r="C2521" s="386"/>
      <c r="D2521" s="387"/>
      <c r="E2521" s="120"/>
      <c r="F2521" s="212"/>
    </row>
    <row r="2522" spans="1:6" s="181" customFormat="1">
      <c r="A2522" s="388"/>
      <c r="B2522" s="236"/>
      <c r="C2522" s="386"/>
      <c r="D2522" s="387"/>
      <c r="E2522" s="120"/>
      <c r="F2522" s="212"/>
    </row>
    <row r="2523" spans="1:6" s="181" customFormat="1">
      <c r="A2523" s="388"/>
      <c r="B2523" s="236"/>
      <c r="C2523" s="386"/>
      <c r="D2523" s="387"/>
      <c r="E2523" s="120"/>
      <c r="F2523" s="212"/>
    </row>
    <row r="2524" spans="1:6" s="181" customFormat="1">
      <c r="A2524" s="388"/>
      <c r="B2524" s="236"/>
      <c r="C2524" s="386"/>
      <c r="D2524" s="387"/>
      <c r="E2524" s="120"/>
      <c r="F2524" s="212"/>
    </row>
    <row r="2525" spans="1:6" s="181" customFormat="1">
      <c r="A2525" s="388"/>
      <c r="B2525" s="236"/>
      <c r="C2525" s="386"/>
      <c r="D2525" s="387"/>
      <c r="E2525" s="120"/>
      <c r="F2525" s="212"/>
    </row>
    <row r="2526" spans="1:6" s="181" customFormat="1">
      <c r="A2526" s="388"/>
      <c r="B2526" s="236"/>
      <c r="C2526" s="386"/>
      <c r="D2526" s="387"/>
      <c r="E2526" s="120"/>
      <c r="F2526" s="212"/>
    </row>
    <row r="2527" spans="1:6" s="181" customFormat="1">
      <c r="A2527" s="388"/>
      <c r="B2527" s="236"/>
      <c r="C2527" s="386"/>
      <c r="D2527" s="387"/>
      <c r="E2527" s="120"/>
      <c r="F2527" s="212"/>
    </row>
    <row r="2528" spans="1:6" s="181" customFormat="1">
      <c r="A2528" s="388"/>
      <c r="B2528" s="236"/>
      <c r="C2528" s="386"/>
      <c r="D2528" s="387"/>
      <c r="E2528" s="120"/>
      <c r="F2528" s="212"/>
    </row>
    <row r="2529" spans="1:6" s="181" customFormat="1">
      <c r="A2529" s="388"/>
      <c r="B2529" s="236"/>
      <c r="C2529" s="386"/>
      <c r="D2529" s="387"/>
      <c r="E2529" s="120"/>
      <c r="F2529" s="212"/>
    </row>
    <row r="2530" spans="1:6" s="181" customFormat="1">
      <c r="A2530" s="388"/>
      <c r="B2530" s="236"/>
      <c r="C2530" s="386"/>
      <c r="D2530" s="387"/>
      <c r="E2530" s="120"/>
      <c r="F2530" s="212"/>
    </row>
    <row r="2531" spans="1:6" s="181" customFormat="1">
      <c r="A2531" s="388"/>
      <c r="B2531" s="236"/>
      <c r="C2531" s="386"/>
      <c r="D2531" s="387"/>
      <c r="E2531" s="120"/>
      <c r="F2531" s="212"/>
    </row>
    <row r="2532" spans="1:6" s="181" customFormat="1">
      <c r="A2532" s="388"/>
      <c r="B2532" s="236"/>
      <c r="C2532" s="386"/>
      <c r="D2532" s="387"/>
      <c r="E2532" s="120"/>
      <c r="F2532" s="212"/>
    </row>
    <row r="2533" spans="1:6" s="181" customFormat="1">
      <c r="A2533" s="388"/>
      <c r="B2533" s="236"/>
      <c r="C2533" s="386"/>
      <c r="D2533" s="387"/>
      <c r="E2533" s="120"/>
      <c r="F2533" s="212"/>
    </row>
    <row r="2534" spans="1:6" s="181" customFormat="1">
      <c r="A2534" s="388"/>
      <c r="B2534" s="236"/>
      <c r="C2534" s="386"/>
      <c r="D2534" s="387"/>
      <c r="E2534" s="120"/>
      <c r="F2534" s="212"/>
    </row>
    <row r="2535" spans="1:6" s="181" customFormat="1">
      <c r="A2535" s="388"/>
      <c r="B2535" s="236"/>
      <c r="C2535" s="386"/>
      <c r="D2535" s="387"/>
      <c r="E2535" s="120"/>
      <c r="F2535" s="212"/>
    </row>
    <row r="2536" spans="1:6" s="181" customFormat="1">
      <c r="A2536" s="388"/>
      <c r="B2536" s="236"/>
      <c r="C2536" s="386"/>
      <c r="D2536" s="387"/>
      <c r="E2536" s="120"/>
      <c r="F2536" s="212"/>
    </row>
    <row r="2537" spans="1:6" s="181" customFormat="1">
      <c r="A2537" s="388"/>
      <c r="B2537" s="236"/>
      <c r="C2537" s="386"/>
      <c r="D2537" s="387"/>
      <c r="E2537" s="120"/>
      <c r="F2537" s="212"/>
    </row>
    <row r="2538" spans="1:6" s="181" customFormat="1">
      <c r="A2538" s="388"/>
      <c r="B2538" s="236"/>
      <c r="C2538" s="386"/>
      <c r="D2538" s="387"/>
      <c r="E2538" s="120"/>
      <c r="F2538" s="212"/>
    </row>
    <row r="2539" spans="1:6" s="181" customFormat="1">
      <c r="A2539" s="388"/>
      <c r="B2539" s="236"/>
      <c r="C2539" s="386"/>
      <c r="D2539" s="387"/>
      <c r="E2539" s="120"/>
      <c r="F2539" s="212"/>
    </row>
    <row r="2540" spans="1:6" s="181" customFormat="1">
      <c r="A2540" s="388"/>
      <c r="B2540" s="236"/>
      <c r="C2540" s="386"/>
      <c r="D2540" s="387"/>
      <c r="E2540" s="120"/>
      <c r="F2540" s="212"/>
    </row>
    <row r="2541" spans="1:6" s="181" customFormat="1">
      <c r="A2541" s="388"/>
      <c r="B2541" s="236"/>
      <c r="C2541" s="386"/>
      <c r="D2541" s="387"/>
      <c r="E2541" s="120"/>
      <c r="F2541" s="212"/>
    </row>
    <row r="2542" spans="1:6" s="181" customFormat="1">
      <c r="A2542" s="388"/>
      <c r="B2542" s="236"/>
      <c r="C2542" s="386"/>
      <c r="D2542" s="387"/>
      <c r="E2542" s="120"/>
      <c r="F2542" s="212"/>
    </row>
    <row r="2543" spans="1:6" s="181" customFormat="1">
      <c r="A2543" s="388"/>
      <c r="B2543" s="236"/>
      <c r="C2543" s="386"/>
      <c r="D2543" s="387"/>
      <c r="E2543" s="120"/>
      <c r="F2543" s="212"/>
    </row>
    <row r="2544" spans="1:6" s="181" customFormat="1">
      <c r="A2544" s="388"/>
      <c r="B2544" s="236"/>
      <c r="C2544" s="386"/>
      <c r="D2544" s="387"/>
      <c r="E2544" s="120"/>
      <c r="F2544" s="212"/>
    </row>
    <row r="2545" spans="1:6" s="181" customFormat="1">
      <c r="A2545" s="388"/>
      <c r="B2545" s="236"/>
      <c r="C2545" s="386"/>
      <c r="D2545" s="387"/>
      <c r="E2545" s="120"/>
      <c r="F2545" s="212"/>
    </row>
    <row r="2546" spans="1:6" s="181" customFormat="1">
      <c r="A2546" s="388"/>
      <c r="B2546" s="236"/>
      <c r="C2546" s="386"/>
      <c r="D2546" s="387"/>
      <c r="E2546" s="120"/>
      <c r="F2546" s="212"/>
    </row>
    <row r="2547" spans="1:6" s="181" customFormat="1">
      <c r="A2547" s="388"/>
      <c r="B2547" s="236"/>
      <c r="C2547" s="386"/>
      <c r="D2547" s="387"/>
      <c r="E2547" s="120"/>
      <c r="F2547" s="212"/>
    </row>
    <row r="2548" spans="1:6" s="181" customFormat="1">
      <c r="A2548" s="388"/>
      <c r="B2548" s="236"/>
      <c r="C2548" s="386"/>
      <c r="D2548" s="387"/>
      <c r="E2548" s="120"/>
      <c r="F2548" s="212"/>
    </row>
    <row r="2549" spans="1:6" s="181" customFormat="1">
      <c r="A2549" s="388"/>
      <c r="B2549" s="236"/>
      <c r="C2549" s="386"/>
      <c r="D2549" s="387"/>
      <c r="E2549" s="120"/>
      <c r="F2549" s="212"/>
    </row>
    <row r="2550" spans="1:6" s="181" customFormat="1">
      <c r="A2550" s="388"/>
      <c r="B2550" s="236"/>
      <c r="C2550" s="386"/>
      <c r="D2550" s="387"/>
      <c r="E2550" s="120"/>
      <c r="F2550" s="212"/>
    </row>
    <row r="2551" spans="1:6" s="181" customFormat="1">
      <c r="A2551" s="388"/>
      <c r="B2551" s="236"/>
      <c r="C2551" s="386"/>
      <c r="D2551" s="387"/>
      <c r="E2551" s="120"/>
      <c r="F2551" s="212"/>
    </row>
    <row r="2552" spans="1:6" s="181" customFormat="1">
      <c r="A2552" s="388"/>
      <c r="B2552" s="236"/>
      <c r="C2552" s="386"/>
      <c r="D2552" s="387"/>
      <c r="E2552" s="120"/>
      <c r="F2552" s="212"/>
    </row>
    <row r="2553" spans="1:6" s="181" customFormat="1">
      <c r="A2553" s="388"/>
      <c r="B2553" s="236"/>
      <c r="C2553" s="386"/>
      <c r="D2553" s="387"/>
      <c r="E2553" s="120"/>
      <c r="F2553" s="212"/>
    </row>
    <row r="2554" spans="1:6" s="181" customFormat="1">
      <c r="A2554" s="388"/>
      <c r="B2554" s="236"/>
      <c r="C2554" s="386"/>
      <c r="D2554" s="387"/>
      <c r="E2554" s="120"/>
      <c r="F2554" s="212"/>
    </row>
    <row r="2555" spans="1:6" s="181" customFormat="1">
      <c r="A2555" s="388"/>
      <c r="B2555" s="236"/>
      <c r="C2555" s="386"/>
      <c r="D2555" s="387"/>
      <c r="E2555" s="120"/>
      <c r="F2555" s="212"/>
    </row>
    <row r="2556" spans="1:6" s="181" customFormat="1">
      <c r="A2556" s="388"/>
      <c r="B2556" s="236"/>
      <c r="C2556" s="386"/>
      <c r="D2556" s="387"/>
      <c r="E2556" s="120"/>
      <c r="F2556" s="212"/>
    </row>
    <row r="2557" spans="1:6" s="181" customFormat="1">
      <c r="A2557" s="388"/>
      <c r="B2557" s="236"/>
      <c r="C2557" s="386"/>
      <c r="D2557" s="387"/>
      <c r="E2557" s="120"/>
      <c r="F2557" s="212"/>
    </row>
    <row r="2558" spans="1:6" s="181" customFormat="1">
      <c r="A2558" s="388"/>
      <c r="B2558" s="236"/>
      <c r="C2558" s="386"/>
      <c r="D2558" s="387"/>
      <c r="E2558" s="120"/>
      <c r="F2558" s="212"/>
    </row>
    <row r="2559" spans="1:6" s="181" customFormat="1">
      <c r="A2559" s="388"/>
      <c r="B2559" s="236"/>
      <c r="C2559" s="386"/>
      <c r="D2559" s="387"/>
      <c r="E2559" s="120"/>
      <c r="F2559" s="212"/>
    </row>
    <row r="2560" spans="1:6" s="181" customFormat="1">
      <c r="A2560" s="388"/>
      <c r="B2560" s="236"/>
      <c r="C2560" s="386"/>
      <c r="D2560" s="387"/>
      <c r="E2560" s="120"/>
      <c r="F2560" s="212"/>
    </row>
    <row r="2561" spans="1:6" s="181" customFormat="1">
      <c r="A2561" s="388"/>
      <c r="B2561" s="236"/>
      <c r="C2561" s="386"/>
      <c r="D2561" s="387"/>
      <c r="E2561" s="120"/>
      <c r="F2561" s="212"/>
    </row>
    <row r="2562" spans="1:6" s="181" customFormat="1">
      <c r="A2562" s="388"/>
      <c r="B2562" s="236"/>
      <c r="C2562" s="386"/>
      <c r="D2562" s="387"/>
      <c r="E2562" s="120"/>
      <c r="F2562" s="212"/>
    </row>
    <row r="2563" spans="1:6" s="181" customFormat="1">
      <c r="A2563" s="388"/>
      <c r="B2563" s="236"/>
      <c r="C2563" s="386"/>
      <c r="D2563" s="387"/>
      <c r="E2563" s="120"/>
      <c r="F2563" s="212"/>
    </row>
    <row r="2564" spans="1:6" s="181" customFormat="1">
      <c r="A2564" s="388"/>
      <c r="B2564" s="236"/>
      <c r="C2564" s="386"/>
      <c r="D2564" s="387"/>
      <c r="E2564" s="120"/>
      <c r="F2564" s="212"/>
    </row>
    <row r="2565" spans="1:6" s="181" customFormat="1">
      <c r="A2565" s="388"/>
      <c r="B2565" s="236"/>
      <c r="C2565" s="386"/>
      <c r="D2565" s="387"/>
      <c r="E2565" s="120"/>
      <c r="F2565" s="212"/>
    </row>
    <row r="2566" spans="1:6" s="181" customFormat="1">
      <c r="A2566" s="388"/>
      <c r="B2566" s="236"/>
      <c r="C2566" s="386"/>
      <c r="D2566" s="387"/>
      <c r="E2566" s="120"/>
      <c r="F2566" s="212"/>
    </row>
    <row r="2567" spans="1:6" s="181" customFormat="1">
      <c r="A2567" s="388"/>
      <c r="B2567" s="236"/>
      <c r="C2567" s="386"/>
      <c r="D2567" s="387"/>
      <c r="E2567" s="120"/>
      <c r="F2567" s="212"/>
    </row>
    <row r="2568" spans="1:6" s="181" customFormat="1">
      <c r="A2568" s="388"/>
      <c r="B2568" s="236"/>
      <c r="C2568" s="386"/>
      <c r="D2568" s="387"/>
      <c r="E2568" s="120"/>
      <c r="F2568" s="212"/>
    </row>
    <row r="2569" spans="1:6" s="181" customFormat="1">
      <c r="A2569" s="388"/>
      <c r="B2569" s="236"/>
      <c r="C2569" s="386"/>
      <c r="D2569" s="387"/>
      <c r="E2569" s="120"/>
      <c r="F2569" s="212"/>
    </row>
    <row r="2570" spans="1:6" s="181" customFormat="1">
      <c r="A2570" s="388"/>
      <c r="B2570" s="236"/>
      <c r="C2570" s="386"/>
      <c r="D2570" s="387"/>
      <c r="E2570" s="120"/>
      <c r="F2570" s="212"/>
    </row>
    <row r="2571" spans="1:6" s="181" customFormat="1">
      <c r="A2571" s="388"/>
      <c r="B2571" s="236"/>
      <c r="C2571" s="386"/>
      <c r="D2571" s="387"/>
      <c r="E2571" s="120"/>
      <c r="F2571" s="212"/>
    </row>
    <row r="2572" spans="1:6" s="181" customFormat="1">
      <c r="A2572" s="388"/>
      <c r="B2572" s="236"/>
      <c r="C2572" s="386"/>
      <c r="D2572" s="387"/>
      <c r="E2572" s="120"/>
      <c r="F2572" s="212"/>
    </row>
    <row r="2573" spans="1:6" s="181" customFormat="1">
      <c r="A2573" s="388"/>
      <c r="B2573" s="236"/>
      <c r="C2573" s="386"/>
      <c r="D2573" s="387"/>
      <c r="E2573" s="120"/>
      <c r="F2573" s="212"/>
    </row>
    <row r="2574" spans="1:6" s="181" customFormat="1">
      <c r="A2574" s="388"/>
      <c r="B2574" s="236"/>
      <c r="C2574" s="386"/>
      <c r="D2574" s="387"/>
      <c r="E2574" s="120"/>
      <c r="F2574" s="212"/>
    </row>
    <row r="2575" spans="1:6" s="181" customFormat="1">
      <c r="A2575" s="388"/>
      <c r="B2575" s="236"/>
      <c r="C2575" s="386"/>
      <c r="D2575" s="387"/>
      <c r="E2575" s="120"/>
      <c r="F2575" s="212"/>
    </row>
    <row r="2576" spans="1:6" s="181" customFormat="1">
      <c r="A2576" s="388"/>
      <c r="B2576" s="236"/>
      <c r="C2576" s="386"/>
      <c r="D2576" s="387"/>
      <c r="E2576" s="120"/>
      <c r="F2576" s="212"/>
    </row>
    <row r="2577" spans="1:6" s="181" customFormat="1">
      <c r="A2577" s="388"/>
      <c r="B2577" s="236"/>
      <c r="C2577" s="386"/>
      <c r="D2577" s="387"/>
      <c r="E2577" s="120"/>
      <c r="F2577" s="212"/>
    </row>
    <row r="2578" spans="1:6" s="181" customFormat="1">
      <c r="A2578" s="388"/>
      <c r="B2578" s="236"/>
      <c r="C2578" s="386"/>
      <c r="D2578" s="387"/>
      <c r="E2578" s="120"/>
      <c r="F2578" s="212"/>
    </row>
    <row r="2579" spans="1:6" s="181" customFormat="1">
      <c r="A2579" s="388"/>
      <c r="B2579" s="236"/>
      <c r="C2579" s="386"/>
      <c r="D2579" s="387"/>
      <c r="E2579" s="120"/>
      <c r="F2579" s="212"/>
    </row>
    <row r="2580" spans="1:6" s="181" customFormat="1">
      <c r="A2580" s="388"/>
      <c r="B2580" s="236"/>
      <c r="C2580" s="386"/>
      <c r="D2580" s="387"/>
      <c r="E2580" s="120"/>
      <c r="F2580" s="212"/>
    </row>
    <row r="2581" spans="1:6" s="181" customFormat="1">
      <c r="A2581" s="388"/>
      <c r="B2581" s="236"/>
      <c r="C2581" s="386"/>
      <c r="D2581" s="387"/>
      <c r="E2581" s="120"/>
      <c r="F2581" s="212"/>
    </row>
    <row r="2582" spans="1:6" s="181" customFormat="1">
      <c r="A2582" s="388"/>
      <c r="B2582" s="236"/>
      <c r="C2582" s="386"/>
      <c r="D2582" s="387"/>
      <c r="E2582" s="120"/>
      <c r="F2582" s="212"/>
    </row>
    <row r="2583" spans="1:6" s="181" customFormat="1">
      <c r="A2583" s="388"/>
      <c r="B2583" s="236"/>
      <c r="C2583" s="386"/>
      <c r="D2583" s="387"/>
      <c r="E2583" s="120"/>
      <c r="F2583" s="212"/>
    </row>
    <row r="2584" spans="1:6" s="181" customFormat="1">
      <c r="A2584" s="388"/>
      <c r="B2584" s="236"/>
      <c r="C2584" s="386"/>
      <c r="D2584" s="387"/>
      <c r="E2584" s="120"/>
      <c r="F2584" s="212"/>
    </row>
    <row r="2585" spans="1:6" s="181" customFormat="1">
      <c r="A2585" s="388"/>
      <c r="B2585" s="236"/>
      <c r="C2585" s="386"/>
      <c r="D2585" s="387"/>
      <c r="E2585" s="120"/>
      <c r="F2585" s="212"/>
    </row>
    <row r="2586" spans="1:6" s="181" customFormat="1">
      <c r="A2586" s="388"/>
      <c r="B2586" s="236"/>
      <c r="C2586" s="386"/>
      <c r="D2586" s="387"/>
      <c r="E2586" s="120"/>
      <c r="F2586" s="212"/>
    </row>
    <row r="2587" spans="1:6" s="181" customFormat="1">
      <c r="A2587" s="388"/>
      <c r="B2587" s="236"/>
      <c r="C2587" s="386"/>
      <c r="D2587" s="387"/>
      <c r="E2587" s="120"/>
      <c r="F2587" s="212"/>
    </row>
    <row r="2588" spans="1:6" s="181" customFormat="1">
      <c r="A2588" s="388"/>
      <c r="B2588" s="236"/>
      <c r="C2588" s="386"/>
      <c r="D2588" s="387"/>
      <c r="E2588" s="120"/>
      <c r="F2588" s="212"/>
    </row>
    <row r="2589" spans="1:6" s="181" customFormat="1">
      <c r="A2589" s="388"/>
      <c r="B2589" s="236"/>
      <c r="C2589" s="386"/>
      <c r="D2589" s="387"/>
      <c r="E2589" s="120"/>
      <c r="F2589" s="212"/>
    </row>
    <row r="2590" spans="1:6" s="181" customFormat="1">
      <c r="A2590" s="388"/>
      <c r="B2590" s="236"/>
      <c r="C2590" s="386"/>
      <c r="D2590" s="387"/>
      <c r="E2590" s="120"/>
      <c r="F2590" s="212"/>
    </row>
    <row r="2591" spans="1:6" s="181" customFormat="1">
      <c r="A2591" s="388"/>
      <c r="B2591" s="236"/>
      <c r="C2591" s="386"/>
      <c r="D2591" s="387"/>
      <c r="E2591" s="120"/>
      <c r="F2591" s="212"/>
    </row>
    <row r="2592" spans="1:6" s="181" customFormat="1">
      <c r="A2592" s="388"/>
      <c r="B2592" s="236"/>
      <c r="C2592" s="386"/>
      <c r="D2592" s="387"/>
      <c r="E2592" s="120"/>
      <c r="F2592" s="212"/>
    </row>
    <row r="2593" spans="1:6" s="181" customFormat="1">
      <c r="A2593" s="388"/>
      <c r="B2593" s="236"/>
      <c r="C2593" s="386"/>
      <c r="D2593" s="387"/>
      <c r="E2593" s="120"/>
      <c r="F2593" s="212"/>
    </row>
    <row r="2594" spans="1:6" s="181" customFormat="1">
      <c r="A2594" s="388"/>
      <c r="B2594" s="236"/>
      <c r="C2594" s="386"/>
      <c r="D2594" s="387"/>
      <c r="E2594" s="120"/>
      <c r="F2594" s="212"/>
    </row>
    <row r="2595" spans="1:6" s="181" customFormat="1">
      <c r="A2595" s="388"/>
      <c r="B2595" s="236"/>
      <c r="C2595" s="386"/>
      <c r="D2595" s="387"/>
      <c r="E2595" s="120"/>
      <c r="F2595" s="212"/>
    </row>
    <row r="2596" spans="1:6" s="181" customFormat="1">
      <c r="A2596" s="388"/>
      <c r="B2596" s="236"/>
      <c r="C2596" s="386"/>
      <c r="D2596" s="387"/>
      <c r="E2596" s="120"/>
      <c r="F2596" s="212"/>
    </row>
    <row r="2597" spans="1:6" s="181" customFormat="1">
      <c r="A2597" s="388"/>
      <c r="B2597" s="236"/>
      <c r="C2597" s="386"/>
      <c r="D2597" s="387"/>
      <c r="E2597" s="120"/>
      <c r="F2597" s="212"/>
    </row>
    <row r="2598" spans="1:6" s="181" customFormat="1">
      <c r="A2598" s="388"/>
      <c r="B2598" s="236"/>
      <c r="C2598" s="386"/>
      <c r="D2598" s="387"/>
      <c r="E2598" s="120"/>
      <c r="F2598" s="212"/>
    </row>
    <row r="2599" spans="1:6" s="181" customFormat="1">
      <c r="A2599" s="388"/>
      <c r="B2599" s="236"/>
      <c r="C2599" s="386"/>
      <c r="D2599" s="387"/>
      <c r="E2599" s="120"/>
      <c r="F2599" s="212"/>
    </row>
    <row r="2600" spans="1:6" s="181" customFormat="1">
      <c r="A2600" s="388"/>
      <c r="B2600" s="236"/>
      <c r="C2600" s="386"/>
      <c r="D2600" s="387"/>
      <c r="E2600" s="120"/>
      <c r="F2600" s="212"/>
    </row>
    <row r="2601" spans="1:6" s="181" customFormat="1">
      <c r="A2601" s="388"/>
      <c r="B2601" s="236"/>
      <c r="C2601" s="386"/>
      <c r="D2601" s="387"/>
      <c r="E2601" s="120"/>
      <c r="F2601" s="212"/>
    </row>
    <row r="2602" spans="1:6" s="181" customFormat="1">
      <c r="A2602" s="388"/>
      <c r="B2602" s="236"/>
      <c r="C2602" s="386"/>
      <c r="D2602" s="387"/>
      <c r="E2602" s="120"/>
      <c r="F2602" s="212"/>
    </row>
    <row r="2603" spans="1:6" s="181" customFormat="1">
      <c r="A2603" s="388"/>
      <c r="B2603" s="236"/>
      <c r="C2603" s="386"/>
      <c r="D2603" s="387"/>
      <c r="E2603" s="120"/>
      <c r="F2603" s="212"/>
    </row>
    <row r="2604" spans="1:6" s="181" customFormat="1">
      <c r="A2604" s="388"/>
      <c r="B2604" s="236"/>
      <c r="C2604" s="386"/>
      <c r="D2604" s="387"/>
      <c r="E2604" s="120"/>
      <c r="F2604" s="212"/>
    </row>
    <row r="2605" spans="1:6" s="181" customFormat="1">
      <c r="A2605" s="388"/>
      <c r="B2605" s="236"/>
      <c r="C2605" s="386"/>
      <c r="D2605" s="387"/>
      <c r="E2605" s="120"/>
      <c r="F2605" s="212"/>
    </row>
    <row r="2606" spans="1:6" s="181" customFormat="1">
      <c r="A2606" s="388"/>
      <c r="B2606" s="236"/>
      <c r="C2606" s="386"/>
      <c r="D2606" s="387"/>
      <c r="E2606" s="120"/>
      <c r="F2606" s="212"/>
    </row>
    <row r="2607" spans="1:6" s="181" customFormat="1">
      <c r="A2607" s="388"/>
      <c r="B2607" s="236"/>
      <c r="C2607" s="386"/>
      <c r="D2607" s="387"/>
      <c r="E2607" s="120"/>
      <c r="F2607" s="212"/>
    </row>
    <row r="2608" spans="1:6" s="181" customFormat="1">
      <c r="A2608" s="388"/>
      <c r="B2608" s="236"/>
      <c r="C2608" s="386"/>
      <c r="D2608" s="387"/>
      <c r="E2608" s="120"/>
      <c r="F2608" s="212"/>
    </row>
    <row r="2609" spans="1:6" s="181" customFormat="1">
      <c r="A2609" s="388"/>
      <c r="B2609" s="236"/>
      <c r="C2609" s="386"/>
      <c r="D2609" s="387"/>
      <c r="E2609" s="120"/>
      <c r="F2609" s="212"/>
    </row>
    <row r="2610" spans="1:6" s="181" customFormat="1">
      <c r="A2610" s="388"/>
      <c r="B2610" s="236"/>
      <c r="C2610" s="386"/>
      <c r="D2610" s="387"/>
      <c r="E2610" s="120"/>
      <c r="F2610" s="212"/>
    </row>
    <row r="2611" spans="1:6" s="181" customFormat="1">
      <c r="A2611" s="388"/>
      <c r="B2611" s="236"/>
      <c r="C2611" s="386"/>
      <c r="D2611" s="387"/>
      <c r="E2611" s="120"/>
      <c r="F2611" s="212"/>
    </row>
    <row r="2612" spans="1:6" s="181" customFormat="1">
      <c r="A2612" s="388"/>
      <c r="B2612" s="236"/>
      <c r="C2612" s="386"/>
      <c r="D2612" s="387"/>
      <c r="E2612" s="120"/>
      <c r="F2612" s="212"/>
    </row>
    <row r="2613" spans="1:6" s="181" customFormat="1">
      <c r="A2613" s="388"/>
      <c r="B2613" s="236"/>
      <c r="C2613" s="386"/>
      <c r="D2613" s="387"/>
      <c r="E2613" s="120"/>
      <c r="F2613" s="212"/>
    </row>
    <row r="2614" spans="1:6" s="181" customFormat="1">
      <c r="A2614" s="388"/>
      <c r="B2614" s="236"/>
      <c r="C2614" s="386"/>
      <c r="D2614" s="387"/>
      <c r="E2614" s="120"/>
      <c r="F2614" s="212"/>
    </row>
    <row r="2615" spans="1:6" s="181" customFormat="1">
      <c r="A2615" s="388"/>
      <c r="B2615" s="236"/>
      <c r="C2615" s="386"/>
      <c r="D2615" s="387"/>
      <c r="E2615" s="120"/>
      <c r="F2615" s="212"/>
    </row>
    <row r="2616" spans="1:6" s="181" customFormat="1">
      <c r="A2616" s="388"/>
      <c r="B2616" s="236"/>
      <c r="C2616" s="386"/>
      <c r="D2616" s="387"/>
      <c r="E2616" s="120"/>
      <c r="F2616" s="212"/>
    </row>
    <row r="2617" spans="1:6" s="181" customFormat="1">
      <c r="A2617" s="388"/>
      <c r="B2617" s="236"/>
      <c r="C2617" s="386"/>
      <c r="D2617" s="387"/>
      <c r="E2617" s="120"/>
      <c r="F2617" s="212"/>
    </row>
    <row r="2618" spans="1:6" s="181" customFormat="1">
      <c r="A2618" s="388"/>
      <c r="B2618" s="236"/>
      <c r="C2618" s="386"/>
      <c r="D2618" s="387"/>
      <c r="E2618" s="120"/>
      <c r="F2618" s="212"/>
    </row>
    <row r="2619" spans="1:6" s="181" customFormat="1">
      <c r="A2619" s="388"/>
      <c r="B2619" s="236"/>
      <c r="C2619" s="386"/>
      <c r="D2619" s="387"/>
      <c r="E2619" s="120"/>
      <c r="F2619" s="212"/>
    </row>
    <row r="2620" spans="1:6" s="181" customFormat="1">
      <c r="A2620" s="388"/>
      <c r="B2620" s="236"/>
      <c r="C2620" s="386"/>
      <c r="D2620" s="387"/>
      <c r="E2620" s="120"/>
      <c r="F2620" s="212"/>
    </row>
    <row r="2621" spans="1:6" s="181" customFormat="1">
      <c r="A2621" s="388"/>
      <c r="B2621" s="236"/>
      <c r="C2621" s="386"/>
      <c r="D2621" s="387"/>
      <c r="E2621" s="120"/>
      <c r="F2621" s="212"/>
    </row>
    <row r="2622" spans="1:6" s="181" customFormat="1">
      <c r="A2622" s="388"/>
      <c r="B2622" s="236"/>
      <c r="C2622" s="386"/>
      <c r="D2622" s="387"/>
      <c r="E2622" s="120"/>
      <c r="F2622" s="212"/>
    </row>
    <row r="2623" spans="1:6" s="181" customFormat="1">
      <c r="A2623" s="388"/>
      <c r="B2623" s="236"/>
      <c r="C2623" s="386"/>
      <c r="D2623" s="387"/>
      <c r="E2623" s="120"/>
      <c r="F2623" s="212"/>
    </row>
    <row r="2624" spans="1:6" s="181" customFormat="1">
      <c r="A2624" s="388"/>
      <c r="B2624" s="236"/>
      <c r="C2624" s="386"/>
      <c r="D2624" s="387"/>
      <c r="E2624" s="120"/>
      <c r="F2624" s="212"/>
    </row>
    <row r="2625" spans="1:6" s="181" customFormat="1">
      <c r="A2625" s="388"/>
      <c r="B2625" s="236"/>
      <c r="C2625" s="386"/>
      <c r="D2625" s="387"/>
      <c r="E2625" s="120"/>
      <c r="F2625" s="212"/>
    </row>
    <row r="2626" spans="1:6" s="181" customFormat="1">
      <c r="A2626" s="388"/>
      <c r="B2626" s="236"/>
      <c r="C2626" s="386"/>
      <c r="D2626" s="387"/>
      <c r="E2626" s="120"/>
      <c r="F2626" s="212"/>
    </row>
    <row r="2627" spans="1:6" s="181" customFormat="1">
      <c r="A2627" s="388"/>
      <c r="B2627" s="236"/>
      <c r="C2627" s="386"/>
      <c r="D2627" s="387"/>
      <c r="E2627" s="120"/>
      <c r="F2627" s="212"/>
    </row>
    <row r="2628" spans="1:6" s="181" customFormat="1">
      <c r="A2628" s="388"/>
      <c r="B2628" s="236"/>
      <c r="C2628" s="386"/>
      <c r="D2628" s="387"/>
      <c r="E2628" s="120"/>
      <c r="F2628" s="212"/>
    </row>
    <row r="2629" spans="1:6" s="181" customFormat="1">
      <c r="A2629" s="388"/>
      <c r="B2629" s="236"/>
      <c r="C2629" s="386"/>
      <c r="D2629" s="387"/>
      <c r="E2629" s="120"/>
      <c r="F2629" s="212"/>
    </row>
    <row r="2630" spans="1:6" s="181" customFormat="1">
      <c r="A2630" s="388"/>
      <c r="B2630" s="236"/>
      <c r="C2630" s="386"/>
      <c r="D2630" s="387"/>
      <c r="E2630" s="120"/>
      <c r="F2630" s="212"/>
    </row>
    <row r="2631" spans="1:6" s="181" customFormat="1">
      <c r="A2631" s="388"/>
      <c r="B2631" s="236"/>
      <c r="C2631" s="386"/>
      <c r="D2631" s="387"/>
      <c r="E2631" s="120"/>
      <c r="F2631" s="212"/>
    </row>
    <row r="2632" spans="1:6" s="181" customFormat="1">
      <c r="A2632" s="388"/>
      <c r="B2632" s="236"/>
      <c r="C2632" s="386"/>
      <c r="D2632" s="387"/>
      <c r="E2632" s="120"/>
      <c r="F2632" s="212"/>
    </row>
    <row r="2633" spans="1:6" s="181" customFormat="1">
      <c r="A2633" s="388"/>
      <c r="B2633" s="236"/>
      <c r="C2633" s="386"/>
      <c r="D2633" s="387"/>
      <c r="E2633" s="120"/>
      <c r="F2633" s="212"/>
    </row>
    <row r="2634" spans="1:6" s="181" customFormat="1">
      <c r="A2634" s="388"/>
      <c r="B2634" s="236"/>
      <c r="C2634" s="386"/>
      <c r="D2634" s="387"/>
      <c r="E2634" s="120"/>
      <c r="F2634" s="212"/>
    </row>
    <row r="2635" spans="1:6" s="181" customFormat="1">
      <c r="A2635" s="388"/>
      <c r="B2635" s="236"/>
      <c r="C2635" s="386"/>
      <c r="D2635" s="387"/>
      <c r="E2635" s="120"/>
      <c r="F2635" s="212"/>
    </row>
    <row r="2636" spans="1:6" s="181" customFormat="1">
      <c r="A2636" s="388"/>
      <c r="B2636" s="236"/>
      <c r="C2636" s="386"/>
      <c r="D2636" s="387"/>
      <c r="E2636" s="120"/>
      <c r="F2636" s="212"/>
    </row>
    <row r="2637" spans="1:6" s="181" customFormat="1">
      <c r="A2637" s="388"/>
      <c r="B2637" s="236"/>
      <c r="C2637" s="386"/>
      <c r="D2637" s="387"/>
      <c r="E2637" s="120"/>
      <c r="F2637" s="212"/>
    </row>
    <row r="2638" spans="1:6" s="181" customFormat="1">
      <c r="A2638" s="388"/>
      <c r="B2638" s="236"/>
      <c r="C2638" s="386"/>
      <c r="D2638" s="387"/>
      <c r="E2638" s="120"/>
      <c r="F2638" s="212"/>
    </row>
    <row r="2639" spans="1:6" s="181" customFormat="1">
      <c r="A2639" s="388"/>
      <c r="B2639" s="236"/>
      <c r="C2639" s="386"/>
      <c r="D2639" s="387"/>
      <c r="E2639" s="120"/>
      <c r="F2639" s="212"/>
    </row>
    <row r="2640" spans="1:6" s="181" customFormat="1">
      <c r="A2640" s="388"/>
      <c r="B2640" s="236"/>
      <c r="C2640" s="386"/>
      <c r="D2640" s="387"/>
      <c r="E2640" s="120"/>
      <c r="F2640" s="212"/>
    </row>
    <row r="2641" spans="1:6" s="181" customFormat="1">
      <c r="A2641" s="388"/>
      <c r="B2641" s="236"/>
      <c r="C2641" s="386"/>
      <c r="D2641" s="387"/>
      <c r="E2641" s="120"/>
      <c r="F2641" s="212"/>
    </row>
    <row r="2642" spans="1:6" s="181" customFormat="1">
      <c r="A2642" s="388"/>
      <c r="B2642" s="236"/>
      <c r="C2642" s="386"/>
      <c r="D2642" s="387"/>
      <c r="E2642" s="120"/>
      <c r="F2642" s="212"/>
    </row>
    <row r="2643" spans="1:6" s="181" customFormat="1">
      <c r="A2643" s="388"/>
      <c r="B2643" s="236"/>
      <c r="C2643" s="386"/>
      <c r="D2643" s="387"/>
      <c r="E2643" s="120"/>
      <c r="F2643" s="212"/>
    </row>
    <row r="2644" spans="1:6" s="181" customFormat="1">
      <c r="A2644" s="388"/>
      <c r="B2644" s="236"/>
      <c r="C2644" s="386"/>
      <c r="D2644" s="387"/>
      <c r="E2644" s="120"/>
      <c r="F2644" s="212"/>
    </row>
    <row r="2645" spans="1:6" s="181" customFormat="1">
      <c r="A2645" s="388"/>
      <c r="B2645" s="236"/>
      <c r="C2645" s="386"/>
      <c r="D2645" s="387"/>
      <c r="E2645" s="120"/>
      <c r="F2645" s="212"/>
    </row>
    <row r="2646" spans="1:6" s="181" customFormat="1">
      <c r="A2646" s="388"/>
      <c r="B2646" s="236"/>
      <c r="C2646" s="386"/>
      <c r="D2646" s="387"/>
      <c r="E2646" s="120"/>
      <c r="F2646" s="212"/>
    </row>
    <row r="2647" spans="1:6" s="181" customFormat="1">
      <c r="A2647" s="388"/>
      <c r="B2647" s="236"/>
      <c r="C2647" s="386"/>
      <c r="D2647" s="387"/>
      <c r="E2647" s="120"/>
      <c r="F2647" s="212"/>
    </row>
    <row r="2648" spans="1:6" s="181" customFormat="1">
      <c r="A2648" s="388"/>
      <c r="B2648" s="236"/>
      <c r="C2648" s="386"/>
      <c r="D2648" s="387"/>
      <c r="E2648" s="120"/>
      <c r="F2648" s="212"/>
    </row>
    <row r="2649" spans="1:6" s="181" customFormat="1">
      <c r="A2649" s="388"/>
      <c r="B2649" s="236"/>
      <c r="C2649" s="386"/>
      <c r="D2649" s="387"/>
      <c r="E2649" s="120"/>
      <c r="F2649" s="212"/>
    </row>
    <row r="2650" spans="1:6" s="181" customFormat="1">
      <c r="A2650" s="388"/>
      <c r="B2650" s="236"/>
      <c r="C2650" s="386"/>
      <c r="D2650" s="387"/>
      <c r="E2650" s="120"/>
      <c r="F2650" s="212"/>
    </row>
    <row r="2651" spans="1:6" s="181" customFormat="1">
      <c r="A2651" s="388"/>
      <c r="B2651" s="236"/>
      <c r="C2651" s="386"/>
      <c r="D2651" s="387"/>
      <c r="E2651" s="120"/>
      <c r="F2651" s="212"/>
    </row>
    <row r="2652" spans="1:6" s="181" customFormat="1">
      <c r="A2652" s="388"/>
      <c r="B2652" s="236"/>
      <c r="C2652" s="386"/>
      <c r="D2652" s="387"/>
      <c r="E2652" s="120"/>
      <c r="F2652" s="212"/>
    </row>
    <row r="2653" spans="1:6" s="181" customFormat="1">
      <c r="A2653" s="388"/>
      <c r="B2653" s="236"/>
      <c r="C2653" s="386"/>
      <c r="D2653" s="387"/>
      <c r="E2653" s="120"/>
      <c r="F2653" s="212"/>
    </row>
    <row r="2654" spans="1:6" s="181" customFormat="1">
      <c r="A2654" s="388"/>
      <c r="B2654" s="236"/>
      <c r="C2654" s="386"/>
      <c r="D2654" s="387"/>
      <c r="E2654" s="120"/>
      <c r="F2654" s="212"/>
    </row>
    <row r="2655" spans="1:6" s="181" customFormat="1">
      <c r="A2655" s="388"/>
      <c r="B2655" s="236"/>
      <c r="C2655" s="386"/>
      <c r="D2655" s="387"/>
      <c r="E2655" s="120"/>
      <c r="F2655" s="212"/>
    </row>
    <row r="2656" spans="1:6" s="181" customFormat="1">
      <c r="A2656" s="388"/>
      <c r="B2656" s="236"/>
      <c r="C2656" s="386"/>
      <c r="D2656" s="387"/>
      <c r="E2656" s="120"/>
      <c r="F2656" s="212"/>
    </row>
    <row r="2657" spans="1:6" s="181" customFormat="1">
      <c r="A2657" s="388"/>
      <c r="B2657" s="236"/>
      <c r="C2657" s="386"/>
      <c r="D2657" s="387"/>
      <c r="E2657" s="120"/>
      <c r="F2657" s="212"/>
    </row>
    <row r="2658" spans="1:6" s="181" customFormat="1">
      <c r="A2658" s="388"/>
      <c r="B2658" s="236"/>
      <c r="C2658" s="386"/>
      <c r="D2658" s="387"/>
      <c r="E2658" s="120"/>
      <c r="F2658" s="212"/>
    </row>
    <row r="2659" spans="1:6" s="181" customFormat="1">
      <c r="A2659" s="388"/>
      <c r="B2659" s="236"/>
      <c r="C2659" s="386"/>
      <c r="D2659" s="387"/>
      <c r="E2659" s="120"/>
      <c r="F2659" s="212"/>
    </row>
    <row r="2660" spans="1:6" s="181" customFormat="1">
      <c r="A2660" s="388"/>
      <c r="B2660" s="236"/>
      <c r="C2660" s="386"/>
      <c r="D2660" s="387"/>
      <c r="E2660" s="120"/>
      <c r="F2660" s="212"/>
    </row>
    <row r="2661" spans="1:6" s="181" customFormat="1">
      <c r="A2661" s="388"/>
      <c r="B2661" s="236"/>
      <c r="C2661" s="386"/>
      <c r="D2661" s="387"/>
      <c r="E2661" s="120"/>
      <c r="F2661" s="212"/>
    </row>
    <row r="2662" spans="1:6" s="181" customFormat="1">
      <c r="A2662" s="388"/>
      <c r="B2662" s="236"/>
      <c r="C2662" s="386"/>
      <c r="D2662" s="387"/>
      <c r="E2662" s="120"/>
      <c r="F2662" s="212"/>
    </row>
    <row r="2663" spans="1:6" s="181" customFormat="1">
      <c r="A2663" s="388"/>
      <c r="B2663" s="236"/>
      <c r="C2663" s="386"/>
      <c r="D2663" s="387"/>
      <c r="E2663" s="120"/>
      <c r="F2663" s="212"/>
    </row>
    <row r="2664" spans="1:6" s="181" customFormat="1">
      <c r="A2664" s="388"/>
      <c r="B2664" s="236"/>
      <c r="C2664" s="386"/>
      <c r="D2664" s="387"/>
      <c r="E2664" s="120"/>
      <c r="F2664" s="212"/>
    </row>
    <row r="2665" spans="1:6" s="181" customFormat="1">
      <c r="A2665" s="388"/>
      <c r="B2665" s="236"/>
      <c r="C2665" s="386"/>
      <c r="D2665" s="387"/>
      <c r="E2665" s="120"/>
      <c r="F2665" s="212"/>
    </row>
    <row r="2666" spans="1:6" s="181" customFormat="1">
      <c r="A2666" s="388"/>
      <c r="B2666" s="236"/>
      <c r="C2666" s="386"/>
      <c r="D2666" s="387"/>
      <c r="E2666" s="120"/>
      <c r="F2666" s="212"/>
    </row>
    <row r="2667" spans="1:6" s="181" customFormat="1">
      <c r="A2667" s="388"/>
      <c r="B2667" s="236"/>
      <c r="C2667" s="386"/>
      <c r="D2667" s="387"/>
      <c r="E2667" s="120"/>
      <c r="F2667" s="212"/>
    </row>
    <row r="2668" spans="1:6" s="181" customFormat="1">
      <c r="A2668" s="388"/>
      <c r="B2668" s="236"/>
      <c r="C2668" s="386"/>
      <c r="D2668" s="387"/>
      <c r="E2668" s="120"/>
      <c r="F2668" s="212"/>
    </row>
    <row r="2669" spans="1:6" s="181" customFormat="1">
      <c r="A2669" s="388"/>
      <c r="B2669" s="236"/>
      <c r="C2669" s="386"/>
      <c r="D2669" s="387"/>
      <c r="E2669" s="120"/>
      <c r="F2669" s="212"/>
    </row>
    <row r="2670" spans="1:6" s="181" customFormat="1">
      <c r="A2670" s="388"/>
      <c r="B2670" s="236"/>
      <c r="C2670" s="386"/>
      <c r="D2670" s="387"/>
      <c r="E2670" s="120"/>
      <c r="F2670" s="212"/>
    </row>
    <row r="2671" spans="1:6" s="181" customFormat="1">
      <c r="A2671" s="388"/>
      <c r="B2671" s="236"/>
      <c r="C2671" s="386"/>
      <c r="D2671" s="387"/>
      <c r="E2671" s="120"/>
      <c r="F2671" s="212"/>
    </row>
    <row r="2672" spans="1:6" s="181" customFormat="1">
      <c r="A2672" s="388"/>
      <c r="B2672" s="236"/>
      <c r="C2672" s="386"/>
      <c r="D2672" s="387"/>
      <c r="E2672" s="120"/>
      <c r="F2672" s="212"/>
    </row>
    <row r="2673" spans="1:6" s="181" customFormat="1">
      <c r="A2673" s="388"/>
      <c r="B2673" s="236"/>
      <c r="C2673" s="386"/>
      <c r="D2673" s="387"/>
      <c r="E2673" s="120"/>
      <c r="F2673" s="212"/>
    </row>
    <row r="2674" spans="1:6" s="181" customFormat="1">
      <c r="A2674" s="388"/>
      <c r="B2674" s="236"/>
      <c r="C2674" s="386"/>
      <c r="D2674" s="387"/>
      <c r="E2674" s="120"/>
      <c r="F2674" s="212"/>
    </row>
    <row r="2675" spans="1:6" s="181" customFormat="1">
      <c r="A2675" s="388"/>
      <c r="B2675" s="236"/>
      <c r="C2675" s="386"/>
      <c r="D2675" s="387"/>
      <c r="E2675" s="120"/>
      <c r="F2675" s="212"/>
    </row>
    <row r="2676" spans="1:6" s="181" customFormat="1">
      <c r="A2676" s="388"/>
      <c r="B2676" s="236"/>
      <c r="C2676" s="386"/>
      <c r="D2676" s="387"/>
      <c r="E2676" s="120"/>
      <c r="F2676" s="212"/>
    </row>
    <row r="2677" spans="1:6" s="181" customFormat="1">
      <c r="A2677" s="388"/>
      <c r="B2677" s="236"/>
      <c r="C2677" s="386"/>
      <c r="D2677" s="387"/>
      <c r="E2677" s="120"/>
      <c r="F2677" s="212"/>
    </row>
    <row r="2678" spans="1:6" s="181" customFormat="1">
      <c r="A2678" s="388"/>
      <c r="B2678" s="236"/>
      <c r="C2678" s="386"/>
      <c r="D2678" s="387"/>
      <c r="E2678" s="120"/>
      <c r="F2678" s="212"/>
    </row>
    <row r="2679" spans="1:6" s="181" customFormat="1">
      <c r="A2679" s="388"/>
      <c r="B2679" s="236"/>
      <c r="C2679" s="386"/>
      <c r="D2679" s="387"/>
      <c r="E2679" s="120"/>
      <c r="F2679" s="212"/>
    </row>
    <row r="2680" spans="1:6" s="181" customFormat="1">
      <c r="A2680" s="388"/>
      <c r="B2680" s="236"/>
      <c r="C2680" s="386"/>
      <c r="D2680" s="387"/>
      <c r="E2680" s="120"/>
      <c r="F2680" s="212"/>
    </row>
    <row r="2681" spans="1:6" s="181" customFormat="1">
      <c r="A2681" s="388"/>
      <c r="B2681" s="236"/>
      <c r="C2681" s="386"/>
      <c r="D2681" s="387"/>
      <c r="E2681" s="120"/>
      <c r="F2681" s="212"/>
    </row>
    <row r="2682" spans="1:6" s="181" customFormat="1">
      <c r="A2682" s="388"/>
      <c r="B2682" s="236"/>
      <c r="C2682" s="386"/>
      <c r="D2682" s="387"/>
      <c r="E2682" s="120"/>
      <c r="F2682" s="212"/>
    </row>
    <row r="2683" spans="1:6" s="181" customFormat="1">
      <c r="A2683" s="388"/>
      <c r="B2683" s="236"/>
      <c r="C2683" s="386"/>
      <c r="D2683" s="387"/>
      <c r="E2683" s="120"/>
      <c r="F2683" s="212"/>
    </row>
    <row r="2684" spans="1:6" s="181" customFormat="1">
      <c r="A2684" s="388"/>
      <c r="B2684" s="236"/>
      <c r="C2684" s="386"/>
      <c r="D2684" s="387"/>
      <c r="E2684" s="120"/>
      <c r="F2684" s="212"/>
    </row>
    <row r="2685" spans="1:6" s="181" customFormat="1">
      <c r="A2685" s="388"/>
      <c r="B2685" s="236"/>
      <c r="C2685" s="386"/>
      <c r="D2685" s="387"/>
      <c r="E2685" s="120"/>
      <c r="F2685" s="212"/>
    </row>
    <row r="2686" spans="1:6" s="181" customFormat="1">
      <c r="A2686" s="388"/>
      <c r="B2686" s="236"/>
      <c r="C2686" s="386"/>
      <c r="D2686" s="387"/>
      <c r="E2686" s="120"/>
      <c r="F2686" s="212"/>
    </row>
    <row r="2687" spans="1:6" s="181" customFormat="1">
      <c r="A2687" s="388"/>
      <c r="B2687" s="236"/>
      <c r="C2687" s="386"/>
      <c r="D2687" s="387"/>
      <c r="E2687" s="120"/>
      <c r="F2687" s="212"/>
    </row>
    <row r="2688" spans="1:6" s="181" customFormat="1">
      <c r="A2688" s="388"/>
      <c r="B2688" s="236"/>
      <c r="C2688" s="386"/>
      <c r="D2688" s="387"/>
      <c r="E2688" s="120"/>
      <c r="F2688" s="212"/>
    </row>
    <row r="2689" spans="1:6" s="181" customFormat="1">
      <c r="A2689" s="388"/>
      <c r="B2689" s="236"/>
      <c r="C2689" s="386"/>
      <c r="D2689" s="387"/>
      <c r="E2689" s="120"/>
      <c r="F2689" s="212"/>
    </row>
    <row r="2690" spans="1:6" s="181" customFormat="1">
      <c r="A2690" s="388"/>
      <c r="B2690" s="236"/>
      <c r="C2690" s="386"/>
      <c r="D2690" s="387"/>
      <c r="E2690" s="120"/>
      <c r="F2690" s="212"/>
    </row>
    <row r="2691" spans="1:6" s="181" customFormat="1">
      <c r="A2691" s="388"/>
      <c r="B2691" s="236"/>
      <c r="C2691" s="386"/>
      <c r="D2691" s="387"/>
      <c r="E2691" s="120"/>
      <c r="F2691" s="212"/>
    </row>
    <row r="2692" spans="1:6" s="181" customFormat="1">
      <c r="A2692" s="388"/>
      <c r="B2692" s="236"/>
      <c r="C2692" s="386"/>
      <c r="D2692" s="387"/>
      <c r="E2692" s="120"/>
      <c r="F2692" s="212"/>
    </row>
    <row r="2693" spans="1:6" s="181" customFormat="1">
      <c r="A2693" s="388"/>
      <c r="B2693" s="236"/>
      <c r="C2693" s="386"/>
      <c r="D2693" s="387"/>
      <c r="E2693" s="120"/>
      <c r="F2693" s="212"/>
    </row>
    <row r="2694" spans="1:6" s="181" customFormat="1">
      <c r="A2694" s="388"/>
      <c r="B2694" s="236"/>
      <c r="C2694" s="386"/>
      <c r="D2694" s="387"/>
      <c r="E2694" s="120"/>
      <c r="F2694" s="212"/>
    </row>
    <row r="2695" spans="1:6" s="181" customFormat="1">
      <c r="A2695" s="388"/>
      <c r="B2695" s="236"/>
      <c r="C2695" s="386"/>
      <c r="D2695" s="387"/>
      <c r="E2695" s="120"/>
      <c r="F2695" s="212"/>
    </row>
    <row r="2696" spans="1:6" s="181" customFormat="1">
      <c r="A2696" s="388"/>
      <c r="B2696" s="236"/>
      <c r="C2696" s="386"/>
      <c r="D2696" s="387"/>
      <c r="E2696" s="120"/>
      <c r="F2696" s="212"/>
    </row>
    <row r="2697" spans="1:6" s="181" customFormat="1">
      <c r="A2697" s="388"/>
      <c r="B2697" s="236"/>
      <c r="C2697" s="386"/>
      <c r="D2697" s="387"/>
      <c r="E2697" s="120"/>
      <c r="F2697" s="212"/>
    </row>
    <row r="2698" spans="1:6" s="181" customFormat="1">
      <c r="A2698" s="388"/>
      <c r="B2698" s="236"/>
      <c r="C2698" s="386"/>
      <c r="D2698" s="387"/>
      <c r="E2698" s="120"/>
      <c r="F2698" s="212"/>
    </row>
    <row r="2699" spans="1:6" s="181" customFormat="1">
      <c r="A2699" s="388"/>
      <c r="B2699" s="236"/>
      <c r="C2699" s="386"/>
      <c r="D2699" s="387"/>
      <c r="E2699" s="120"/>
      <c r="F2699" s="212"/>
    </row>
    <row r="2700" spans="1:6" s="181" customFormat="1">
      <c r="A2700" s="388"/>
      <c r="B2700" s="236"/>
      <c r="C2700" s="386"/>
      <c r="D2700" s="387"/>
      <c r="E2700" s="120"/>
      <c r="F2700" s="212"/>
    </row>
    <row r="2701" spans="1:6" s="181" customFormat="1">
      <c r="A2701" s="388"/>
      <c r="B2701" s="236"/>
      <c r="C2701" s="386"/>
      <c r="D2701" s="387"/>
      <c r="E2701" s="120"/>
      <c r="F2701" s="212"/>
    </row>
    <row r="2702" spans="1:6" s="181" customFormat="1">
      <c r="A2702" s="388"/>
      <c r="B2702" s="236"/>
      <c r="C2702" s="386"/>
      <c r="D2702" s="387"/>
      <c r="E2702" s="120"/>
      <c r="F2702" s="212"/>
    </row>
    <row r="2703" spans="1:6" s="181" customFormat="1">
      <c r="A2703" s="388"/>
      <c r="B2703" s="236"/>
      <c r="C2703" s="386"/>
      <c r="D2703" s="387"/>
      <c r="E2703" s="120"/>
      <c r="F2703" s="212"/>
    </row>
    <row r="2704" spans="1:6" s="181" customFormat="1">
      <c r="A2704" s="388"/>
      <c r="B2704" s="236"/>
      <c r="C2704" s="386"/>
      <c r="D2704" s="387"/>
      <c r="E2704" s="120"/>
      <c r="F2704" s="212"/>
    </row>
    <row r="2705" spans="1:6" s="181" customFormat="1">
      <c r="A2705" s="388"/>
      <c r="B2705" s="236"/>
      <c r="C2705" s="386"/>
      <c r="D2705" s="387"/>
      <c r="E2705" s="120"/>
      <c r="F2705" s="212"/>
    </row>
    <row r="2706" spans="1:6" s="181" customFormat="1">
      <c r="A2706" s="388"/>
      <c r="B2706" s="236"/>
      <c r="C2706" s="386"/>
      <c r="D2706" s="387"/>
      <c r="E2706" s="120"/>
      <c r="F2706" s="212"/>
    </row>
    <row r="2707" spans="1:6" s="181" customFormat="1">
      <c r="A2707" s="388"/>
      <c r="B2707" s="236"/>
      <c r="C2707" s="386"/>
      <c r="D2707" s="387"/>
      <c r="E2707" s="120"/>
      <c r="F2707" s="212"/>
    </row>
    <row r="2708" spans="1:6" s="181" customFormat="1">
      <c r="A2708" s="388"/>
      <c r="B2708" s="236"/>
      <c r="C2708" s="386"/>
      <c r="D2708" s="387"/>
      <c r="E2708" s="120"/>
      <c r="F2708" s="212"/>
    </row>
    <row r="2709" spans="1:6" s="181" customFormat="1">
      <c r="A2709" s="388"/>
      <c r="B2709" s="236"/>
      <c r="C2709" s="386"/>
      <c r="D2709" s="387"/>
      <c r="E2709" s="120"/>
      <c r="F2709" s="212"/>
    </row>
    <row r="2710" spans="1:6" s="181" customFormat="1">
      <c r="A2710" s="388"/>
      <c r="B2710" s="236"/>
      <c r="C2710" s="386"/>
      <c r="D2710" s="387"/>
      <c r="E2710" s="120"/>
      <c r="F2710" s="212"/>
    </row>
    <row r="2711" spans="1:6" s="181" customFormat="1">
      <c r="A2711" s="388"/>
      <c r="B2711" s="236"/>
      <c r="C2711" s="386"/>
      <c r="D2711" s="387"/>
      <c r="E2711" s="120"/>
      <c r="F2711" s="212"/>
    </row>
    <row r="2712" spans="1:6" s="181" customFormat="1">
      <c r="A2712" s="388"/>
      <c r="B2712" s="236"/>
      <c r="C2712" s="386"/>
      <c r="D2712" s="387"/>
      <c r="E2712" s="120"/>
      <c r="F2712" s="212"/>
    </row>
    <row r="2713" spans="1:6" s="181" customFormat="1">
      <c r="A2713" s="388"/>
      <c r="B2713" s="236"/>
      <c r="C2713" s="386"/>
      <c r="D2713" s="387"/>
      <c r="E2713" s="120"/>
      <c r="F2713" s="212"/>
    </row>
    <row r="2714" spans="1:6" s="181" customFormat="1">
      <c r="A2714" s="388"/>
      <c r="B2714" s="236"/>
      <c r="C2714" s="386"/>
      <c r="D2714" s="387"/>
      <c r="E2714" s="120"/>
      <c r="F2714" s="212"/>
    </row>
    <row r="2715" spans="1:6" s="181" customFormat="1">
      <c r="A2715" s="388"/>
      <c r="B2715" s="236"/>
      <c r="C2715" s="386"/>
      <c r="D2715" s="387"/>
      <c r="E2715" s="120"/>
      <c r="F2715" s="212"/>
    </row>
    <row r="2716" spans="1:6" s="181" customFormat="1">
      <c r="A2716" s="388"/>
      <c r="B2716" s="236"/>
      <c r="C2716" s="386"/>
      <c r="D2716" s="387"/>
      <c r="E2716" s="120"/>
      <c r="F2716" s="212"/>
    </row>
    <row r="2717" spans="1:6" s="181" customFormat="1">
      <c r="A2717" s="388"/>
      <c r="B2717" s="236"/>
      <c r="C2717" s="386"/>
      <c r="D2717" s="387"/>
      <c r="E2717" s="120"/>
      <c r="F2717" s="212"/>
    </row>
    <row r="2718" spans="1:6" s="181" customFormat="1">
      <c r="A2718" s="388"/>
      <c r="B2718" s="236"/>
      <c r="C2718" s="386"/>
      <c r="D2718" s="387"/>
      <c r="E2718" s="120"/>
      <c r="F2718" s="212"/>
    </row>
    <row r="2719" spans="1:6" s="181" customFormat="1">
      <c r="A2719" s="388"/>
      <c r="B2719" s="236"/>
      <c r="C2719" s="386"/>
      <c r="D2719" s="387"/>
      <c r="E2719" s="120"/>
      <c r="F2719" s="212"/>
    </row>
    <row r="2720" spans="1:6" s="181" customFormat="1">
      <c r="A2720" s="388"/>
      <c r="B2720" s="236"/>
      <c r="C2720" s="386"/>
      <c r="D2720" s="387"/>
      <c r="E2720" s="120"/>
      <c r="F2720" s="212"/>
    </row>
    <row r="2721" spans="1:6" s="181" customFormat="1">
      <c r="A2721" s="388"/>
      <c r="B2721" s="236"/>
      <c r="C2721" s="386"/>
      <c r="D2721" s="387"/>
      <c r="E2721" s="120"/>
      <c r="F2721" s="212"/>
    </row>
    <row r="2722" spans="1:6" s="181" customFormat="1">
      <c r="A2722" s="388"/>
      <c r="B2722" s="236"/>
      <c r="C2722" s="386"/>
      <c r="D2722" s="387"/>
      <c r="E2722" s="120"/>
      <c r="F2722" s="212"/>
    </row>
    <row r="2723" spans="1:6" s="181" customFormat="1">
      <c r="A2723" s="388"/>
      <c r="B2723" s="236"/>
      <c r="C2723" s="386"/>
      <c r="D2723" s="387"/>
      <c r="E2723" s="120"/>
      <c r="F2723" s="212"/>
    </row>
    <row r="2724" spans="1:6" s="181" customFormat="1">
      <c r="A2724" s="388"/>
      <c r="B2724" s="236"/>
      <c r="C2724" s="386"/>
      <c r="D2724" s="387"/>
      <c r="E2724" s="120"/>
      <c r="F2724" s="212"/>
    </row>
    <row r="2725" spans="1:6" s="181" customFormat="1">
      <c r="A2725" s="388"/>
      <c r="B2725" s="236"/>
      <c r="C2725" s="386"/>
      <c r="D2725" s="387"/>
      <c r="E2725" s="120"/>
      <c r="F2725" s="212"/>
    </row>
    <row r="2726" spans="1:6" s="181" customFormat="1">
      <c r="A2726" s="388"/>
      <c r="B2726" s="236"/>
      <c r="C2726" s="386"/>
      <c r="D2726" s="387"/>
      <c r="E2726" s="120"/>
      <c r="F2726" s="212"/>
    </row>
    <row r="2727" spans="1:6" s="181" customFormat="1">
      <c r="A2727" s="388"/>
      <c r="B2727" s="236"/>
      <c r="C2727" s="386"/>
      <c r="D2727" s="387"/>
      <c r="E2727" s="120"/>
      <c r="F2727" s="212"/>
    </row>
    <row r="2728" spans="1:6" s="181" customFormat="1">
      <c r="A2728" s="388"/>
      <c r="B2728" s="236"/>
      <c r="C2728" s="386"/>
      <c r="D2728" s="387"/>
      <c r="E2728" s="120"/>
      <c r="F2728" s="212"/>
    </row>
    <row r="2729" spans="1:6" s="181" customFormat="1">
      <c r="A2729" s="388"/>
      <c r="B2729" s="236"/>
      <c r="C2729" s="386"/>
      <c r="D2729" s="387"/>
      <c r="E2729" s="120"/>
      <c r="F2729" s="212"/>
    </row>
    <row r="2730" spans="1:6" s="181" customFormat="1">
      <c r="A2730" s="388"/>
      <c r="B2730" s="236"/>
      <c r="C2730" s="386"/>
      <c r="D2730" s="387"/>
      <c r="E2730" s="120"/>
      <c r="F2730" s="212"/>
    </row>
    <row r="2731" spans="1:6" s="181" customFormat="1">
      <c r="A2731" s="388"/>
      <c r="B2731" s="236"/>
      <c r="C2731" s="386"/>
      <c r="D2731" s="387"/>
      <c r="E2731" s="120"/>
      <c r="F2731" s="212"/>
    </row>
    <row r="2732" spans="1:6" s="181" customFormat="1">
      <c r="A2732" s="388"/>
      <c r="B2732" s="236"/>
      <c r="C2732" s="386"/>
      <c r="D2732" s="387"/>
      <c r="E2732" s="120"/>
      <c r="F2732" s="212"/>
    </row>
    <row r="2733" spans="1:6" s="181" customFormat="1">
      <c r="A2733" s="388"/>
      <c r="B2733" s="236"/>
      <c r="C2733" s="386"/>
      <c r="D2733" s="387"/>
      <c r="E2733" s="120"/>
      <c r="F2733" s="212"/>
    </row>
    <row r="2734" spans="1:6" s="181" customFormat="1">
      <c r="A2734" s="388"/>
      <c r="B2734" s="236"/>
      <c r="C2734" s="386"/>
      <c r="D2734" s="387"/>
      <c r="E2734" s="120"/>
      <c r="F2734" s="212"/>
    </row>
    <row r="2735" spans="1:6" s="181" customFormat="1">
      <c r="A2735" s="388"/>
      <c r="B2735" s="236"/>
      <c r="C2735" s="386"/>
      <c r="D2735" s="387"/>
      <c r="E2735" s="120"/>
      <c r="F2735" s="212"/>
    </row>
    <row r="2736" spans="1:6" s="181" customFormat="1">
      <c r="A2736" s="388"/>
      <c r="B2736" s="236"/>
      <c r="C2736" s="386"/>
      <c r="D2736" s="387"/>
      <c r="E2736" s="120"/>
      <c r="F2736" s="212"/>
    </row>
    <row r="2737" spans="1:6" s="181" customFormat="1">
      <c r="A2737" s="388"/>
      <c r="B2737" s="236"/>
      <c r="C2737" s="386"/>
      <c r="D2737" s="387"/>
      <c r="E2737" s="120"/>
      <c r="F2737" s="212"/>
    </row>
    <row r="2738" spans="1:6" s="181" customFormat="1">
      <c r="A2738" s="388"/>
      <c r="B2738" s="236"/>
      <c r="C2738" s="386"/>
      <c r="D2738" s="387"/>
      <c r="E2738" s="120"/>
      <c r="F2738" s="212"/>
    </row>
    <row r="2739" spans="1:6" s="181" customFormat="1">
      <c r="A2739" s="388"/>
      <c r="B2739" s="236"/>
      <c r="C2739" s="386"/>
      <c r="D2739" s="387"/>
      <c r="E2739" s="120"/>
      <c r="F2739" s="212"/>
    </row>
    <row r="2740" spans="1:6" s="181" customFormat="1">
      <c r="A2740" s="388"/>
      <c r="B2740" s="236"/>
      <c r="C2740" s="386"/>
      <c r="D2740" s="387"/>
      <c r="E2740" s="120"/>
      <c r="F2740" s="212"/>
    </row>
    <row r="2741" spans="1:6" s="181" customFormat="1">
      <c r="A2741" s="388"/>
      <c r="B2741" s="236"/>
      <c r="C2741" s="386"/>
      <c r="D2741" s="387"/>
      <c r="E2741" s="120"/>
      <c r="F2741" s="212"/>
    </row>
    <row r="2742" spans="1:6" s="181" customFormat="1">
      <c r="A2742" s="388"/>
      <c r="B2742" s="236"/>
      <c r="C2742" s="386"/>
      <c r="D2742" s="387"/>
      <c r="E2742" s="120"/>
      <c r="F2742" s="212"/>
    </row>
    <row r="2743" spans="1:6" s="181" customFormat="1">
      <c r="A2743" s="388"/>
      <c r="B2743" s="236"/>
      <c r="C2743" s="386"/>
      <c r="D2743" s="387"/>
      <c r="E2743" s="120"/>
      <c r="F2743" s="212"/>
    </row>
    <row r="2744" spans="1:6" s="181" customFormat="1">
      <c r="A2744" s="388"/>
      <c r="B2744" s="236"/>
      <c r="C2744" s="386"/>
      <c r="D2744" s="387"/>
      <c r="E2744" s="120"/>
      <c r="F2744" s="212"/>
    </row>
    <row r="2745" spans="1:6" s="181" customFormat="1">
      <c r="A2745" s="388"/>
      <c r="B2745" s="236"/>
      <c r="C2745" s="386"/>
      <c r="D2745" s="387"/>
      <c r="E2745" s="120"/>
      <c r="F2745" s="212"/>
    </row>
    <row r="2746" spans="1:6" s="181" customFormat="1">
      <c r="A2746" s="388"/>
      <c r="B2746" s="236"/>
      <c r="C2746" s="386"/>
      <c r="D2746" s="387"/>
      <c r="E2746" s="120"/>
      <c r="F2746" s="212"/>
    </row>
    <row r="2747" spans="1:6" s="181" customFormat="1">
      <c r="A2747" s="388"/>
      <c r="B2747" s="236"/>
      <c r="C2747" s="386"/>
      <c r="D2747" s="387"/>
      <c r="E2747" s="120"/>
      <c r="F2747" s="212"/>
    </row>
    <row r="2748" spans="1:6" s="181" customFormat="1">
      <c r="A2748" s="388"/>
      <c r="B2748" s="236"/>
      <c r="C2748" s="386"/>
      <c r="D2748" s="387"/>
      <c r="E2748" s="120"/>
      <c r="F2748" s="212"/>
    </row>
    <row r="2749" spans="1:6" s="181" customFormat="1">
      <c r="A2749" s="388"/>
      <c r="B2749" s="236"/>
      <c r="C2749" s="386"/>
      <c r="D2749" s="387"/>
      <c r="E2749" s="120"/>
      <c r="F2749" s="212"/>
    </row>
    <row r="2750" spans="1:6" s="181" customFormat="1">
      <c r="A2750" s="388"/>
      <c r="B2750" s="236"/>
      <c r="C2750" s="386"/>
      <c r="D2750" s="387"/>
      <c r="E2750" s="120"/>
      <c r="F2750" s="212"/>
    </row>
    <row r="2751" spans="1:6" s="181" customFormat="1">
      <c r="A2751" s="388"/>
      <c r="B2751" s="236"/>
      <c r="C2751" s="386"/>
      <c r="D2751" s="387"/>
      <c r="E2751" s="120"/>
      <c r="F2751" s="212"/>
    </row>
    <row r="2752" spans="1:6" s="181" customFormat="1">
      <c r="A2752" s="388"/>
      <c r="B2752" s="236"/>
      <c r="C2752" s="386"/>
      <c r="D2752" s="387"/>
      <c r="E2752" s="120"/>
      <c r="F2752" s="212"/>
    </row>
    <row r="2753" spans="1:6" s="181" customFormat="1">
      <c r="A2753" s="388"/>
      <c r="B2753" s="236"/>
      <c r="C2753" s="386"/>
      <c r="D2753" s="387"/>
      <c r="E2753" s="120"/>
      <c r="F2753" s="212"/>
    </row>
    <row r="2754" spans="1:6" s="181" customFormat="1">
      <c r="A2754" s="388"/>
      <c r="B2754" s="236"/>
      <c r="C2754" s="386"/>
      <c r="D2754" s="387"/>
      <c r="E2754" s="120"/>
      <c r="F2754" s="212"/>
    </row>
    <row r="2755" spans="1:6" s="181" customFormat="1">
      <c r="A2755" s="388"/>
      <c r="B2755" s="236"/>
      <c r="C2755" s="386"/>
      <c r="D2755" s="387"/>
      <c r="E2755" s="120"/>
      <c r="F2755" s="212"/>
    </row>
    <row r="2756" spans="1:6" s="181" customFormat="1">
      <c r="A2756" s="388"/>
      <c r="B2756" s="236"/>
      <c r="C2756" s="386"/>
      <c r="D2756" s="387"/>
      <c r="E2756" s="120"/>
      <c r="F2756" s="212"/>
    </row>
    <row r="2757" spans="1:6" s="181" customFormat="1">
      <c r="A2757" s="388"/>
      <c r="B2757" s="236"/>
      <c r="C2757" s="386"/>
      <c r="D2757" s="387"/>
      <c r="E2757" s="120"/>
      <c r="F2757" s="212"/>
    </row>
    <row r="2758" spans="1:6" s="181" customFormat="1">
      <c r="A2758" s="388"/>
      <c r="B2758" s="236"/>
      <c r="C2758" s="386"/>
      <c r="D2758" s="387"/>
      <c r="E2758" s="120"/>
      <c r="F2758" s="212"/>
    </row>
    <row r="2759" spans="1:6" s="181" customFormat="1">
      <c r="A2759" s="388"/>
      <c r="B2759" s="236"/>
      <c r="C2759" s="386"/>
      <c r="D2759" s="387"/>
      <c r="E2759" s="120"/>
      <c r="F2759" s="212"/>
    </row>
    <row r="2760" spans="1:6" s="181" customFormat="1">
      <c r="A2760" s="388"/>
      <c r="B2760" s="236"/>
      <c r="C2760" s="386"/>
      <c r="D2760" s="387"/>
      <c r="E2760" s="120"/>
      <c r="F2760" s="212"/>
    </row>
    <row r="2761" spans="1:6" s="181" customFormat="1">
      <c r="A2761" s="388"/>
      <c r="B2761" s="236"/>
      <c r="C2761" s="386"/>
      <c r="D2761" s="387"/>
      <c r="E2761" s="120"/>
      <c r="F2761" s="212"/>
    </row>
    <row r="2762" spans="1:6" s="181" customFormat="1">
      <c r="A2762" s="388"/>
      <c r="B2762" s="236"/>
      <c r="C2762" s="386"/>
      <c r="D2762" s="387"/>
      <c r="E2762" s="120"/>
      <c r="F2762" s="212"/>
    </row>
    <row r="2763" spans="1:6" s="181" customFormat="1">
      <c r="A2763" s="388"/>
      <c r="B2763" s="236"/>
      <c r="C2763" s="386"/>
      <c r="D2763" s="387"/>
      <c r="E2763" s="120"/>
      <c r="F2763" s="212"/>
    </row>
    <row r="2764" spans="1:6" s="181" customFormat="1">
      <c r="A2764" s="388"/>
      <c r="B2764" s="236"/>
      <c r="C2764" s="386"/>
      <c r="D2764" s="387"/>
      <c r="E2764" s="120"/>
      <c r="F2764" s="212"/>
    </row>
    <row r="2765" spans="1:6" s="181" customFormat="1">
      <c r="A2765" s="388"/>
      <c r="B2765" s="236"/>
      <c r="C2765" s="386"/>
      <c r="D2765" s="387"/>
      <c r="E2765" s="120"/>
      <c r="F2765" s="212"/>
    </row>
    <row r="2766" spans="1:6" s="181" customFormat="1">
      <c r="A2766" s="388"/>
      <c r="B2766" s="236"/>
      <c r="C2766" s="386"/>
      <c r="D2766" s="387"/>
      <c r="E2766" s="120"/>
      <c r="F2766" s="212"/>
    </row>
    <row r="2767" spans="1:6" s="181" customFormat="1">
      <c r="A2767" s="388"/>
      <c r="B2767" s="236"/>
      <c r="C2767" s="386"/>
      <c r="D2767" s="387"/>
      <c r="E2767" s="120"/>
      <c r="F2767" s="212"/>
    </row>
    <row r="2768" spans="1:6" s="181" customFormat="1">
      <c r="A2768" s="388"/>
      <c r="B2768" s="236"/>
      <c r="C2768" s="386"/>
      <c r="D2768" s="387"/>
      <c r="E2768" s="120"/>
      <c r="F2768" s="212"/>
    </row>
    <row r="2769" spans="1:6" s="181" customFormat="1">
      <c r="A2769" s="388"/>
      <c r="B2769" s="236"/>
      <c r="C2769" s="386"/>
      <c r="D2769" s="387"/>
      <c r="E2769" s="120"/>
      <c r="F2769" s="212"/>
    </row>
    <row r="2770" spans="1:6" s="181" customFormat="1">
      <c r="A2770" s="388"/>
      <c r="B2770" s="236"/>
      <c r="C2770" s="386"/>
      <c r="D2770" s="387"/>
      <c r="E2770" s="120"/>
      <c r="F2770" s="212"/>
    </row>
    <row r="2771" spans="1:6" s="181" customFormat="1">
      <c r="A2771" s="388"/>
      <c r="B2771" s="236"/>
      <c r="C2771" s="386"/>
      <c r="D2771" s="387"/>
      <c r="E2771" s="120"/>
      <c r="F2771" s="212"/>
    </row>
    <row r="2772" spans="1:6" s="181" customFormat="1">
      <c r="A2772" s="388"/>
      <c r="B2772" s="236"/>
      <c r="C2772" s="386"/>
      <c r="D2772" s="387"/>
      <c r="E2772" s="120"/>
      <c r="F2772" s="212"/>
    </row>
    <row r="2773" spans="1:6" s="181" customFormat="1">
      <c r="A2773" s="388"/>
      <c r="B2773" s="236"/>
      <c r="C2773" s="386"/>
      <c r="D2773" s="387"/>
      <c r="E2773" s="120"/>
      <c r="F2773" s="212"/>
    </row>
    <row r="2774" spans="1:6" s="181" customFormat="1">
      <c r="A2774" s="388"/>
      <c r="B2774" s="236"/>
      <c r="C2774" s="386"/>
      <c r="D2774" s="387"/>
      <c r="E2774" s="120"/>
      <c r="F2774" s="212"/>
    </row>
    <row r="2775" spans="1:6" s="181" customFormat="1">
      <c r="A2775" s="388"/>
      <c r="B2775" s="236"/>
      <c r="C2775" s="386"/>
      <c r="D2775" s="387"/>
      <c r="E2775" s="120"/>
      <c r="F2775" s="212"/>
    </row>
    <row r="2776" spans="1:6" s="181" customFormat="1">
      <c r="A2776" s="388"/>
      <c r="B2776" s="236"/>
      <c r="C2776" s="386"/>
      <c r="D2776" s="387"/>
      <c r="E2776" s="120"/>
      <c r="F2776" s="212"/>
    </row>
    <row r="2777" spans="1:6" s="181" customFormat="1">
      <c r="A2777" s="388"/>
      <c r="B2777" s="236"/>
      <c r="C2777" s="386"/>
      <c r="D2777" s="387"/>
      <c r="E2777" s="120"/>
      <c r="F2777" s="212"/>
    </row>
    <row r="2778" spans="1:6" s="181" customFormat="1">
      <c r="A2778" s="388"/>
      <c r="B2778" s="236"/>
      <c r="C2778" s="386"/>
      <c r="D2778" s="387"/>
      <c r="E2778" s="120"/>
      <c r="F2778" s="212"/>
    </row>
    <row r="2779" spans="1:6" s="181" customFormat="1">
      <c r="A2779" s="388"/>
      <c r="B2779" s="236"/>
      <c r="C2779" s="386"/>
      <c r="D2779" s="387"/>
      <c r="E2779" s="120"/>
      <c r="F2779" s="212"/>
    </row>
    <row r="2780" spans="1:6" s="181" customFormat="1">
      <c r="A2780" s="388"/>
      <c r="B2780" s="236"/>
      <c r="C2780" s="386"/>
      <c r="D2780" s="387"/>
      <c r="E2780" s="120"/>
      <c r="F2780" s="212"/>
    </row>
    <row r="2781" spans="1:6" s="181" customFormat="1">
      <c r="A2781" s="388"/>
      <c r="B2781" s="236"/>
      <c r="C2781" s="386"/>
      <c r="D2781" s="387"/>
      <c r="E2781" s="120"/>
      <c r="F2781" s="212"/>
    </row>
    <row r="2782" spans="1:6" s="181" customFormat="1">
      <c r="A2782" s="388"/>
      <c r="B2782" s="236"/>
      <c r="C2782" s="386"/>
      <c r="D2782" s="387"/>
      <c r="E2782" s="120"/>
      <c r="F2782" s="212"/>
    </row>
    <row r="2783" spans="1:6" s="181" customFormat="1">
      <c r="A2783" s="388"/>
      <c r="B2783" s="236"/>
      <c r="C2783" s="386"/>
      <c r="D2783" s="387"/>
      <c r="E2783" s="120"/>
      <c r="F2783" s="212"/>
    </row>
    <row r="2784" spans="1:6" s="181" customFormat="1">
      <c r="A2784" s="388"/>
      <c r="B2784" s="236"/>
      <c r="C2784" s="386"/>
      <c r="D2784" s="387"/>
      <c r="E2784" s="120"/>
      <c r="F2784" s="212"/>
    </row>
    <row r="2785" spans="1:6" s="181" customFormat="1">
      <c r="A2785" s="388"/>
      <c r="B2785" s="236"/>
      <c r="C2785" s="386"/>
      <c r="D2785" s="387"/>
      <c r="E2785" s="120"/>
      <c r="F2785" s="212"/>
    </row>
    <row r="2786" spans="1:6" s="181" customFormat="1">
      <c r="A2786" s="388"/>
      <c r="B2786" s="236"/>
      <c r="C2786" s="386"/>
      <c r="D2786" s="387"/>
      <c r="E2786" s="120"/>
      <c r="F2786" s="212"/>
    </row>
    <row r="2787" spans="1:6" s="181" customFormat="1">
      <c r="A2787" s="388"/>
      <c r="B2787" s="236"/>
      <c r="C2787" s="386"/>
      <c r="D2787" s="387"/>
      <c r="E2787" s="120"/>
      <c r="F2787" s="212"/>
    </row>
    <row r="2788" spans="1:6" s="181" customFormat="1">
      <c r="A2788" s="388"/>
      <c r="B2788" s="236"/>
      <c r="C2788" s="386"/>
      <c r="D2788" s="387"/>
      <c r="E2788" s="120"/>
      <c r="F2788" s="212"/>
    </row>
    <row r="2789" spans="1:6" s="181" customFormat="1">
      <c r="A2789" s="388"/>
      <c r="B2789" s="236"/>
      <c r="C2789" s="386"/>
      <c r="D2789" s="387"/>
      <c r="E2789" s="120"/>
      <c r="F2789" s="212"/>
    </row>
    <row r="2790" spans="1:6" s="181" customFormat="1">
      <c r="A2790" s="388"/>
      <c r="B2790" s="236"/>
      <c r="C2790" s="386"/>
      <c r="D2790" s="387"/>
      <c r="E2790" s="120"/>
      <c r="F2790" s="212"/>
    </row>
    <row r="2791" spans="1:6" s="181" customFormat="1">
      <c r="A2791" s="388"/>
      <c r="B2791" s="236"/>
      <c r="C2791" s="386"/>
      <c r="D2791" s="387"/>
      <c r="E2791" s="120"/>
      <c r="F2791" s="212"/>
    </row>
    <row r="2792" spans="1:6" s="181" customFormat="1">
      <c r="A2792" s="388"/>
      <c r="B2792" s="236"/>
      <c r="C2792" s="386"/>
      <c r="D2792" s="387"/>
      <c r="E2792" s="120"/>
      <c r="F2792" s="212"/>
    </row>
    <row r="2793" spans="1:6" s="181" customFormat="1">
      <c r="A2793" s="388"/>
      <c r="B2793" s="236"/>
      <c r="C2793" s="386"/>
      <c r="D2793" s="387"/>
      <c r="E2793" s="120"/>
      <c r="F2793" s="212"/>
    </row>
    <row r="2794" spans="1:6" s="181" customFormat="1">
      <c r="A2794" s="388"/>
      <c r="B2794" s="236"/>
      <c r="C2794" s="386"/>
      <c r="D2794" s="387"/>
      <c r="E2794" s="120"/>
      <c r="F2794" s="212"/>
    </row>
    <row r="2795" spans="1:6" s="181" customFormat="1">
      <c r="A2795" s="388"/>
      <c r="B2795" s="236"/>
      <c r="C2795" s="386"/>
      <c r="D2795" s="387"/>
      <c r="E2795" s="120"/>
      <c r="F2795" s="212"/>
    </row>
    <row r="2796" spans="1:6" s="181" customFormat="1">
      <c r="A2796" s="388"/>
      <c r="B2796" s="236"/>
      <c r="C2796" s="386"/>
      <c r="D2796" s="387"/>
      <c r="E2796" s="120"/>
      <c r="F2796" s="212"/>
    </row>
    <row r="2797" spans="1:6" s="181" customFormat="1">
      <c r="A2797" s="388"/>
      <c r="B2797" s="236"/>
      <c r="C2797" s="386"/>
      <c r="D2797" s="387"/>
      <c r="E2797" s="120"/>
      <c r="F2797" s="212"/>
    </row>
    <row r="2798" spans="1:6" s="181" customFormat="1">
      <c r="A2798" s="388"/>
      <c r="B2798" s="236"/>
      <c r="C2798" s="386"/>
      <c r="D2798" s="387"/>
      <c r="E2798" s="120"/>
      <c r="F2798" s="212"/>
    </row>
    <row r="2799" spans="1:6" s="181" customFormat="1">
      <c r="A2799" s="388"/>
      <c r="B2799" s="236"/>
      <c r="C2799" s="386"/>
      <c r="D2799" s="387"/>
      <c r="E2799" s="120"/>
      <c r="F2799" s="212"/>
    </row>
    <row r="2800" spans="1:6" s="181" customFormat="1">
      <c r="A2800" s="388"/>
      <c r="B2800" s="236"/>
      <c r="C2800" s="386"/>
      <c r="D2800" s="387"/>
      <c r="E2800" s="120"/>
      <c r="F2800" s="212"/>
    </row>
    <row r="2801" spans="1:6" s="181" customFormat="1">
      <c r="A2801" s="388"/>
      <c r="B2801" s="236"/>
      <c r="C2801" s="386"/>
      <c r="D2801" s="387"/>
      <c r="E2801" s="120"/>
      <c r="F2801" s="212"/>
    </row>
    <row r="2802" spans="1:6" s="181" customFormat="1">
      <c r="A2802" s="388"/>
      <c r="B2802" s="236"/>
      <c r="C2802" s="386"/>
      <c r="D2802" s="387"/>
      <c r="E2802" s="120"/>
      <c r="F2802" s="212"/>
    </row>
    <row r="2803" spans="1:6" s="181" customFormat="1">
      <c r="A2803" s="388"/>
      <c r="B2803" s="236"/>
      <c r="C2803" s="386"/>
      <c r="D2803" s="387"/>
      <c r="E2803" s="120"/>
      <c r="F2803" s="212"/>
    </row>
    <row r="2804" spans="1:6" s="181" customFormat="1">
      <c r="A2804" s="388"/>
      <c r="B2804" s="236"/>
      <c r="C2804" s="386"/>
      <c r="D2804" s="387"/>
      <c r="E2804" s="120"/>
      <c r="F2804" s="212"/>
    </row>
    <row r="2805" spans="1:6" s="181" customFormat="1">
      <c r="A2805" s="388"/>
      <c r="B2805" s="236"/>
      <c r="C2805" s="386"/>
      <c r="D2805" s="387"/>
      <c r="E2805" s="120"/>
      <c r="F2805" s="212"/>
    </row>
    <row r="2806" spans="1:6" s="181" customFormat="1">
      <c r="A2806" s="388"/>
      <c r="B2806" s="236"/>
      <c r="C2806" s="386"/>
      <c r="D2806" s="387"/>
      <c r="E2806" s="120"/>
      <c r="F2806" s="212"/>
    </row>
    <row r="2807" spans="1:6" s="181" customFormat="1">
      <c r="A2807" s="388"/>
      <c r="B2807" s="236"/>
      <c r="C2807" s="386"/>
      <c r="D2807" s="387"/>
      <c r="E2807" s="120"/>
      <c r="F2807" s="212"/>
    </row>
    <row r="2808" spans="1:6" s="181" customFormat="1">
      <c r="A2808" s="388"/>
      <c r="B2808" s="236"/>
      <c r="C2808" s="386"/>
      <c r="D2808" s="387"/>
      <c r="E2808" s="120"/>
      <c r="F2808" s="212"/>
    </row>
    <row r="2809" spans="1:6" s="181" customFormat="1">
      <c r="A2809" s="388"/>
      <c r="B2809" s="236"/>
      <c r="C2809" s="386"/>
      <c r="D2809" s="387"/>
      <c r="E2809" s="120"/>
      <c r="F2809" s="212"/>
    </row>
    <row r="2810" spans="1:6" s="181" customFormat="1">
      <c r="A2810" s="388"/>
      <c r="B2810" s="236"/>
      <c r="C2810" s="386"/>
      <c r="D2810" s="387"/>
      <c r="E2810" s="120"/>
      <c r="F2810" s="212"/>
    </row>
    <row r="2811" spans="1:6" s="181" customFormat="1">
      <c r="A2811" s="388"/>
      <c r="B2811" s="236"/>
      <c r="C2811" s="386"/>
      <c r="D2811" s="387"/>
      <c r="E2811" s="120"/>
      <c r="F2811" s="212"/>
    </row>
    <row r="2812" spans="1:6" s="181" customFormat="1">
      <c r="A2812" s="388"/>
      <c r="B2812" s="236"/>
      <c r="C2812" s="386"/>
      <c r="D2812" s="387"/>
      <c r="E2812" s="120"/>
      <c r="F2812" s="212"/>
    </row>
    <row r="2813" spans="1:6" s="181" customFormat="1">
      <c r="A2813" s="388"/>
      <c r="B2813" s="236"/>
      <c r="C2813" s="386"/>
      <c r="D2813" s="387"/>
      <c r="E2813" s="120"/>
      <c r="F2813" s="212"/>
    </row>
    <row r="2814" spans="1:6" s="181" customFormat="1">
      <c r="A2814" s="388"/>
      <c r="B2814" s="236"/>
      <c r="C2814" s="386"/>
      <c r="D2814" s="387"/>
      <c r="E2814" s="120"/>
      <c r="F2814" s="212"/>
    </row>
    <row r="2815" spans="1:6" s="181" customFormat="1">
      <c r="A2815" s="388"/>
      <c r="B2815" s="236"/>
      <c r="C2815" s="386"/>
      <c r="D2815" s="387"/>
      <c r="E2815" s="120"/>
      <c r="F2815" s="212"/>
    </row>
    <row r="2816" spans="1:6" s="181" customFormat="1">
      <c r="A2816" s="388"/>
      <c r="B2816" s="236"/>
      <c r="C2816" s="386"/>
      <c r="D2816" s="387"/>
      <c r="E2816" s="120"/>
      <c r="F2816" s="212"/>
    </row>
    <row r="2817" spans="1:6" s="181" customFormat="1">
      <c r="A2817" s="388"/>
      <c r="B2817" s="236"/>
      <c r="C2817" s="386"/>
      <c r="D2817" s="387"/>
      <c r="E2817" s="120"/>
      <c r="F2817" s="212"/>
    </row>
    <row r="2818" spans="1:6" s="181" customFormat="1">
      <c r="A2818" s="388"/>
      <c r="B2818" s="236"/>
      <c r="C2818" s="386"/>
      <c r="D2818" s="387"/>
      <c r="E2818" s="120"/>
      <c r="F2818" s="212"/>
    </row>
    <row r="2819" spans="1:6" s="181" customFormat="1">
      <c r="A2819" s="388"/>
      <c r="B2819" s="236"/>
      <c r="C2819" s="386"/>
      <c r="D2819" s="387"/>
      <c r="E2819" s="120"/>
      <c r="F2819" s="212"/>
    </row>
    <row r="2820" spans="1:6" s="181" customFormat="1">
      <c r="A2820" s="388"/>
      <c r="B2820" s="236"/>
      <c r="C2820" s="386"/>
      <c r="D2820" s="387"/>
      <c r="E2820" s="120"/>
      <c r="F2820" s="212"/>
    </row>
    <row r="2821" spans="1:6" s="181" customFormat="1">
      <c r="A2821" s="388"/>
      <c r="B2821" s="236"/>
      <c r="C2821" s="386"/>
      <c r="D2821" s="387"/>
      <c r="E2821" s="120"/>
      <c r="F2821" s="212"/>
    </row>
    <row r="2822" spans="1:6" s="181" customFormat="1">
      <c r="A2822" s="388"/>
      <c r="B2822" s="236"/>
      <c r="C2822" s="386"/>
      <c r="D2822" s="387"/>
      <c r="E2822" s="120"/>
      <c r="F2822" s="212"/>
    </row>
    <row r="2823" spans="1:6" s="181" customFormat="1">
      <c r="A2823" s="388"/>
      <c r="B2823" s="236"/>
      <c r="C2823" s="386"/>
      <c r="D2823" s="387"/>
      <c r="E2823" s="120"/>
      <c r="F2823" s="212"/>
    </row>
    <row r="2824" spans="1:6" s="181" customFormat="1">
      <c r="A2824" s="388"/>
      <c r="B2824" s="236"/>
      <c r="C2824" s="386"/>
      <c r="D2824" s="387"/>
      <c r="E2824" s="120"/>
      <c r="F2824" s="212"/>
    </row>
    <row r="2825" spans="1:6" s="181" customFormat="1">
      <c r="A2825" s="388"/>
      <c r="B2825" s="236"/>
      <c r="C2825" s="386"/>
      <c r="D2825" s="387"/>
      <c r="E2825" s="120"/>
      <c r="F2825" s="212"/>
    </row>
    <row r="2826" spans="1:6" s="181" customFormat="1">
      <c r="A2826" s="388"/>
      <c r="B2826" s="236"/>
      <c r="C2826" s="386"/>
      <c r="D2826" s="387"/>
      <c r="E2826" s="120"/>
      <c r="F2826" s="212"/>
    </row>
    <row r="2827" spans="1:6" s="181" customFormat="1">
      <c r="A2827" s="388"/>
      <c r="B2827" s="236"/>
      <c r="C2827" s="386"/>
      <c r="D2827" s="387"/>
      <c r="E2827" s="120"/>
      <c r="F2827" s="212"/>
    </row>
    <row r="2828" spans="1:6" s="181" customFormat="1">
      <c r="A2828" s="388"/>
      <c r="B2828" s="236"/>
      <c r="C2828" s="386"/>
      <c r="D2828" s="387"/>
      <c r="E2828" s="120"/>
      <c r="F2828" s="212"/>
    </row>
    <row r="2829" spans="1:6" s="181" customFormat="1">
      <c r="A2829" s="388"/>
      <c r="B2829" s="236"/>
      <c r="C2829" s="386"/>
      <c r="D2829" s="387"/>
      <c r="E2829" s="120"/>
      <c r="F2829" s="212"/>
    </row>
    <row r="2830" spans="1:6" s="181" customFormat="1">
      <c r="A2830" s="388"/>
      <c r="B2830" s="236"/>
      <c r="C2830" s="386"/>
      <c r="D2830" s="387"/>
      <c r="E2830" s="120"/>
      <c r="F2830" s="212"/>
    </row>
    <row r="2831" spans="1:6" s="181" customFormat="1">
      <c r="A2831" s="388"/>
      <c r="B2831" s="236"/>
      <c r="C2831" s="386"/>
      <c r="D2831" s="387"/>
      <c r="E2831" s="120"/>
      <c r="F2831" s="212"/>
    </row>
    <row r="2832" spans="1:6" s="181" customFormat="1">
      <c r="A2832" s="388"/>
      <c r="B2832" s="236"/>
      <c r="C2832" s="386"/>
      <c r="D2832" s="387"/>
      <c r="E2832" s="120"/>
      <c r="F2832" s="212"/>
    </row>
    <row r="2833" spans="1:6" s="181" customFormat="1">
      <c r="A2833" s="388"/>
      <c r="B2833" s="236"/>
      <c r="C2833" s="386"/>
      <c r="D2833" s="387"/>
      <c r="E2833" s="120"/>
      <c r="F2833" s="212"/>
    </row>
    <row r="2834" spans="1:6" s="181" customFormat="1">
      <c r="A2834" s="388"/>
      <c r="B2834" s="236"/>
      <c r="C2834" s="386"/>
      <c r="D2834" s="387"/>
      <c r="E2834" s="120"/>
      <c r="F2834" s="212"/>
    </row>
    <row r="2835" spans="1:6" s="181" customFormat="1">
      <c r="A2835" s="388"/>
      <c r="B2835" s="236"/>
      <c r="C2835" s="386"/>
      <c r="D2835" s="387"/>
      <c r="E2835" s="120"/>
      <c r="F2835" s="212"/>
    </row>
    <row r="2836" spans="1:6" s="181" customFormat="1">
      <c r="A2836" s="388"/>
      <c r="B2836" s="236"/>
      <c r="C2836" s="386"/>
      <c r="D2836" s="387"/>
      <c r="E2836" s="120"/>
      <c r="F2836" s="212"/>
    </row>
    <row r="2837" spans="1:6" s="181" customFormat="1">
      <c r="A2837" s="388"/>
      <c r="B2837" s="236"/>
      <c r="C2837" s="386"/>
      <c r="D2837" s="387"/>
      <c r="E2837" s="120"/>
      <c r="F2837" s="212"/>
    </row>
    <row r="2838" spans="1:6" s="181" customFormat="1">
      <c r="A2838" s="388"/>
      <c r="B2838" s="236"/>
      <c r="C2838" s="386"/>
      <c r="D2838" s="387"/>
      <c r="E2838" s="120"/>
      <c r="F2838" s="212"/>
    </row>
    <row r="2839" spans="1:6" s="181" customFormat="1">
      <c r="A2839" s="388"/>
      <c r="B2839" s="236"/>
      <c r="C2839" s="386"/>
      <c r="D2839" s="387"/>
      <c r="E2839" s="120"/>
      <c r="F2839" s="212"/>
    </row>
    <row r="2840" spans="1:6" s="181" customFormat="1">
      <c r="A2840" s="388"/>
      <c r="B2840" s="236"/>
      <c r="C2840" s="386"/>
      <c r="D2840" s="387"/>
      <c r="E2840" s="120"/>
      <c r="F2840" s="212"/>
    </row>
    <row r="2841" spans="1:6" s="181" customFormat="1">
      <c r="A2841" s="388"/>
      <c r="B2841" s="236"/>
      <c r="C2841" s="386"/>
      <c r="D2841" s="387"/>
      <c r="E2841" s="120"/>
      <c r="F2841" s="212"/>
    </row>
    <row r="2842" spans="1:6" s="181" customFormat="1">
      <c r="A2842" s="388"/>
      <c r="B2842" s="236"/>
      <c r="C2842" s="386"/>
      <c r="D2842" s="387"/>
      <c r="E2842" s="120"/>
      <c r="F2842" s="212"/>
    </row>
    <row r="2843" spans="1:6" s="181" customFormat="1">
      <c r="A2843" s="388"/>
      <c r="B2843" s="236"/>
      <c r="C2843" s="386"/>
      <c r="D2843" s="387"/>
      <c r="E2843" s="120"/>
      <c r="F2843" s="212"/>
    </row>
    <row r="2844" spans="1:6" s="181" customFormat="1">
      <c r="A2844" s="388"/>
      <c r="B2844" s="236"/>
      <c r="C2844" s="386"/>
      <c r="D2844" s="387"/>
      <c r="E2844" s="120"/>
      <c r="F2844" s="212"/>
    </row>
    <row r="2845" spans="1:6" s="181" customFormat="1">
      <c r="A2845" s="388"/>
      <c r="B2845" s="236"/>
      <c r="C2845" s="386"/>
      <c r="D2845" s="387"/>
      <c r="E2845" s="120"/>
      <c r="F2845" s="212"/>
    </row>
    <row r="2846" spans="1:6" s="181" customFormat="1">
      <c r="A2846" s="388"/>
      <c r="B2846" s="236"/>
      <c r="C2846" s="386"/>
      <c r="D2846" s="387"/>
      <c r="E2846" s="120"/>
      <c r="F2846" s="212"/>
    </row>
    <row r="2847" spans="1:6" s="181" customFormat="1">
      <c r="A2847" s="388"/>
      <c r="B2847" s="236"/>
      <c r="C2847" s="386"/>
      <c r="D2847" s="387"/>
      <c r="E2847" s="120"/>
      <c r="F2847" s="212"/>
    </row>
    <row r="2848" spans="1:6" s="181" customFormat="1">
      <c r="A2848" s="388"/>
      <c r="B2848" s="236"/>
      <c r="C2848" s="386"/>
      <c r="D2848" s="387"/>
      <c r="E2848" s="120"/>
      <c r="F2848" s="212"/>
    </row>
    <row r="2849" spans="1:6" s="181" customFormat="1">
      <c r="A2849" s="388"/>
      <c r="B2849" s="236"/>
      <c r="C2849" s="386"/>
      <c r="D2849" s="387"/>
      <c r="E2849" s="120"/>
      <c r="F2849" s="212"/>
    </row>
    <row r="2850" spans="1:6" s="181" customFormat="1">
      <c r="A2850" s="388"/>
      <c r="B2850" s="236"/>
      <c r="C2850" s="386"/>
      <c r="D2850" s="387"/>
      <c r="E2850" s="120"/>
      <c r="F2850" s="212"/>
    </row>
    <row r="2851" spans="1:6" s="181" customFormat="1">
      <c r="A2851" s="388"/>
      <c r="B2851" s="236"/>
      <c r="C2851" s="386"/>
      <c r="D2851" s="387"/>
      <c r="E2851" s="120"/>
      <c r="F2851" s="212"/>
    </row>
    <row r="2852" spans="1:6" s="181" customFormat="1">
      <c r="A2852" s="388"/>
      <c r="B2852" s="236"/>
      <c r="C2852" s="386"/>
      <c r="D2852" s="387"/>
      <c r="E2852" s="120"/>
      <c r="F2852" s="212"/>
    </row>
    <row r="2853" spans="1:6" s="181" customFormat="1">
      <c r="A2853" s="388"/>
      <c r="B2853" s="236"/>
      <c r="C2853" s="386"/>
      <c r="D2853" s="387"/>
      <c r="E2853" s="120"/>
      <c r="F2853" s="212"/>
    </row>
    <row r="2854" spans="1:6" s="181" customFormat="1">
      <c r="A2854" s="388"/>
      <c r="B2854" s="236"/>
      <c r="C2854" s="386"/>
      <c r="D2854" s="387"/>
      <c r="E2854" s="120"/>
      <c r="F2854" s="212"/>
    </row>
    <row r="2855" spans="1:6" s="181" customFormat="1">
      <c r="A2855" s="388"/>
      <c r="B2855" s="236"/>
      <c r="C2855" s="386"/>
      <c r="D2855" s="387"/>
      <c r="E2855" s="120"/>
      <c r="F2855" s="212"/>
    </row>
    <row r="2856" spans="1:6" s="181" customFormat="1">
      <c r="A2856" s="388"/>
      <c r="B2856" s="236"/>
      <c r="C2856" s="386"/>
      <c r="D2856" s="387"/>
      <c r="E2856" s="120"/>
      <c r="F2856" s="212"/>
    </row>
    <row r="2857" spans="1:6" s="181" customFormat="1">
      <c r="A2857" s="388"/>
      <c r="B2857" s="236"/>
      <c r="C2857" s="386"/>
      <c r="D2857" s="387"/>
      <c r="E2857" s="120"/>
      <c r="F2857" s="212"/>
    </row>
    <row r="2858" spans="1:6" s="181" customFormat="1">
      <c r="A2858" s="388"/>
      <c r="B2858" s="236"/>
      <c r="C2858" s="386"/>
      <c r="D2858" s="387"/>
      <c r="E2858" s="120"/>
      <c r="F2858" s="212"/>
    </row>
    <row r="2859" spans="1:6" s="181" customFormat="1">
      <c r="A2859" s="388"/>
      <c r="B2859" s="236"/>
      <c r="C2859" s="386"/>
      <c r="D2859" s="387"/>
      <c r="E2859" s="120"/>
      <c r="F2859" s="212"/>
    </row>
    <row r="2860" spans="1:6" s="181" customFormat="1">
      <c r="A2860" s="388"/>
      <c r="B2860" s="236"/>
      <c r="C2860" s="386"/>
      <c r="D2860" s="387"/>
      <c r="E2860" s="120"/>
      <c r="F2860" s="212"/>
    </row>
    <row r="2861" spans="1:6" s="181" customFormat="1">
      <c r="A2861" s="388"/>
      <c r="B2861" s="236"/>
      <c r="C2861" s="386"/>
      <c r="D2861" s="387"/>
      <c r="E2861" s="120"/>
      <c r="F2861" s="212"/>
    </row>
    <row r="2862" spans="1:6" s="181" customFormat="1">
      <c r="A2862" s="388"/>
      <c r="B2862" s="236"/>
      <c r="C2862" s="386"/>
      <c r="D2862" s="387"/>
      <c r="E2862" s="120"/>
      <c r="F2862" s="212"/>
    </row>
    <row r="2863" spans="1:6" s="181" customFormat="1">
      <c r="A2863" s="388"/>
      <c r="B2863" s="236"/>
      <c r="C2863" s="386"/>
      <c r="D2863" s="387"/>
      <c r="E2863" s="120"/>
      <c r="F2863" s="212"/>
    </row>
    <row r="2864" spans="1:6" s="181" customFormat="1">
      <c r="A2864" s="388"/>
      <c r="B2864" s="236"/>
      <c r="C2864" s="386"/>
      <c r="D2864" s="387"/>
      <c r="E2864" s="120"/>
      <c r="F2864" s="212"/>
    </row>
    <row r="2865" spans="1:6" s="181" customFormat="1">
      <c r="A2865" s="388"/>
      <c r="B2865" s="236"/>
      <c r="C2865" s="386"/>
      <c r="D2865" s="387"/>
      <c r="E2865" s="120"/>
      <c r="F2865" s="212"/>
    </row>
    <row r="2866" spans="1:6" s="181" customFormat="1">
      <c r="A2866" s="388"/>
      <c r="B2866" s="236"/>
      <c r="C2866" s="386"/>
      <c r="D2866" s="387"/>
      <c r="E2866" s="120"/>
      <c r="F2866" s="212"/>
    </row>
    <row r="2867" spans="1:6" s="181" customFormat="1">
      <c r="A2867" s="388"/>
      <c r="B2867" s="236"/>
      <c r="C2867" s="386"/>
      <c r="D2867" s="387"/>
      <c r="E2867" s="120"/>
      <c r="F2867" s="212"/>
    </row>
    <row r="2868" spans="1:6" s="181" customFormat="1">
      <c r="A2868" s="388"/>
      <c r="B2868" s="236"/>
      <c r="C2868" s="386"/>
      <c r="D2868" s="387"/>
      <c r="E2868" s="120"/>
      <c r="F2868" s="212"/>
    </row>
    <row r="2869" spans="1:6" s="181" customFormat="1">
      <c r="A2869" s="388"/>
      <c r="B2869" s="236"/>
      <c r="C2869" s="386"/>
      <c r="D2869" s="387"/>
      <c r="E2869" s="120"/>
      <c r="F2869" s="212"/>
    </row>
    <row r="2870" spans="1:6" s="181" customFormat="1">
      <c r="A2870" s="388"/>
      <c r="B2870" s="236"/>
      <c r="C2870" s="386"/>
      <c r="D2870" s="387"/>
      <c r="E2870" s="120"/>
      <c r="F2870" s="212"/>
    </row>
    <row r="2871" spans="1:6" s="181" customFormat="1">
      <c r="A2871" s="388"/>
      <c r="B2871" s="236"/>
      <c r="C2871" s="386"/>
      <c r="D2871" s="387"/>
      <c r="E2871" s="120"/>
      <c r="F2871" s="212"/>
    </row>
    <row r="2872" spans="1:6" s="181" customFormat="1">
      <c r="A2872" s="388"/>
      <c r="B2872" s="236"/>
      <c r="C2872" s="386"/>
      <c r="D2872" s="387"/>
      <c r="E2872" s="120"/>
      <c r="F2872" s="212"/>
    </row>
    <row r="2873" spans="1:6" s="181" customFormat="1">
      <c r="A2873" s="388"/>
      <c r="B2873" s="236"/>
      <c r="C2873" s="386"/>
      <c r="D2873" s="387"/>
      <c r="E2873" s="120"/>
      <c r="F2873" s="212"/>
    </row>
    <row r="2874" spans="1:6" s="181" customFormat="1">
      <c r="A2874" s="388"/>
      <c r="B2874" s="236"/>
      <c r="C2874" s="386"/>
      <c r="D2874" s="387"/>
      <c r="E2874" s="120"/>
      <c r="F2874" s="212"/>
    </row>
    <row r="2875" spans="1:6" s="181" customFormat="1">
      <c r="A2875" s="388"/>
      <c r="B2875" s="236"/>
      <c r="C2875" s="386"/>
      <c r="D2875" s="387"/>
      <c r="E2875" s="120"/>
      <c r="F2875" s="212"/>
    </row>
    <row r="2876" spans="1:6" s="181" customFormat="1">
      <c r="A2876" s="388"/>
      <c r="B2876" s="236"/>
      <c r="C2876" s="386"/>
      <c r="D2876" s="387"/>
      <c r="E2876" s="120"/>
      <c r="F2876" s="212"/>
    </row>
    <row r="2877" spans="1:6" s="181" customFormat="1">
      <c r="A2877" s="388"/>
      <c r="B2877" s="236"/>
      <c r="C2877" s="386"/>
      <c r="D2877" s="387"/>
      <c r="E2877" s="120"/>
      <c r="F2877" s="212"/>
    </row>
    <row r="2878" spans="1:6" s="181" customFormat="1">
      <c r="A2878" s="388"/>
      <c r="B2878" s="236"/>
      <c r="C2878" s="386"/>
      <c r="D2878" s="387"/>
      <c r="E2878" s="120"/>
      <c r="F2878" s="212"/>
    </row>
    <row r="2879" spans="1:6" s="181" customFormat="1">
      <c r="A2879" s="388"/>
      <c r="B2879" s="236"/>
      <c r="C2879" s="386"/>
      <c r="D2879" s="387"/>
      <c r="E2879" s="120"/>
      <c r="F2879" s="212"/>
    </row>
    <row r="2880" spans="1:6" s="181" customFormat="1">
      <c r="A2880" s="388"/>
      <c r="B2880" s="236"/>
      <c r="C2880" s="386"/>
      <c r="D2880" s="387"/>
      <c r="E2880" s="120"/>
      <c r="F2880" s="212"/>
    </row>
    <row r="2881" spans="1:6" s="181" customFormat="1">
      <c r="A2881" s="388"/>
      <c r="B2881" s="236"/>
      <c r="C2881" s="386"/>
      <c r="D2881" s="387"/>
      <c r="E2881" s="120"/>
      <c r="F2881" s="212"/>
    </row>
    <row r="2882" spans="1:6" s="181" customFormat="1">
      <c r="A2882" s="388"/>
      <c r="B2882" s="236"/>
      <c r="C2882" s="386"/>
      <c r="D2882" s="387"/>
      <c r="E2882" s="120"/>
      <c r="F2882" s="212"/>
    </row>
    <row r="2883" spans="1:6" s="181" customFormat="1">
      <c r="A2883" s="388"/>
      <c r="B2883" s="236"/>
      <c r="C2883" s="386"/>
      <c r="D2883" s="387"/>
      <c r="E2883" s="120"/>
      <c r="F2883" s="212"/>
    </row>
    <row r="2884" spans="1:6" s="181" customFormat="1">
      <c r="A2884" s="388"/>
      <c r="B2884" s="236"/>
      <c r="C2884" s="386"/>
      <c r="D2884" s="387"/>
      <c r="E2884" s="120"/>
      <c r="F2884" s="212"/>
    </row>
    <row r="2885" spans="1:6" s="181" customFormat="1">
      <c r="A2885" s="388"/>
      <c r="B2885" s="236"/>
      <c r="C2885" s="386"/>
      <c r="D2885" s="387"/>
      <c r="E2885" s="120"/>
      <c r="F2885" s="212"/>
    </row>
    <row r="2886" spans="1:6" s="181" customFormat="1">
      <c r="A2886" s="388"/>
      <c r="B2886" s="236"/>
      <c r="C2886" s="386"/>
      <c r="D2886" s="387"/>
      <c r="E2886" s="120"/>
      <c r="F2886" s="212"/>
    </row>
    <row r="2887" spans="1:6" s="181" customFormat="1">
      <c r="A2887" s="388"/>
      <c r="B2887" s="236"/>
      <c r="C2887" s="386"/>
      <c r="D2887" s="387"/>
      <c r="E2887" s="120"/>
      <c r="F2887" s="212"/>
    </row>
    <row r="2888" spans="1:6" s="181" customFormat="1">
      <c r="A2888" s="388"/>
      <c r="B2888" s="236"/>
      <c r="C2888" s="386"/>
      <c r="D2888" s="387"/>
      <c r="E2888" s="120"/>
      <c r="F2888" s="212"/>
    </row>
    <row r="2889" spans="1:6" s="181" customFormat="1">
      <c r="A2889" s="388"/>
      <c r="B2889" s="236"/>
      <c r="C2889" s="386"/>
      <c r="D2889" s="387"/>
      <c r="E2889" s="120"/>
      <c r="F2889" s="212"/>
    </row>
    <row r="2890" spans="1:6" s="181" customFormat="1">
      <c r="A2890" s="388"/>
      <c r="B2890" s="236"/>
      <c r="C2890" s="386"/>
      <c r="D2890" s="387"/>
      <c r="E2890" s="120"/>
      <c r="F2890" s="212"/>
    </row>
    <row r="2891" spans="1:6" s="181" customFormat="1">
      <c r="A2891" s="388"/>
      <c r="B2891" s="236"/>
      <c r="C2891" s="386"/>
      <c r="D2891" s="387"/>
      <c r="E2891" s="120"/>
      <c r="F2891" s="212"/>
    </row>
    <row r="2892" spans="1:6" s="181" customFormat="1">
      <c r="A2892" s="388"/>
      <c r="B2892" s="236"/>
      <c r="C2892" s="386"/>
      <c r="D2892" s="387"/>
      <c r="E2892" s="120"/>
      <c r="F2892" s="212"/>
    </row>
    <row r="2893" spans="1:6" s="181" customFormat="1">
      <c r="A2893" s="388"/>
      <c r="B2893" s="236"/>
      <c r="C2893" s="386"/>
      <c r="D2893" s="387"/>
      <c r="E2893" s="120"/>
      <c r="F2893" s="212"/>
    </row>
    <row r="2894" spans="1:6" s="181" customFormat="1">
      <c r="A2894" s="388"/>
      <c r="B2894" s="236"/>
      <c r="C2894" s="386"/>
      <c r="D2894" s="387"/>
      <c r="E2894" s="120"/>
      <c r="F2894" s="212"/>
    </row>
    <row r="2895" spans="1:6" s="181" customFormat="1">
      <c r="A2895" s="388"/>
      <c r="B2895" s="236"/>
      <c r="C2895" s="386"/>
      <c r="D2895" s="387"/>
      <c r="E2895" s="120"/>
      <c r="F2895" s="212"/>
    </row>
    <row r="2896" spans="1:6" s="181" customFormat="1">
      <c r="A2896" s="388"/>
      <c r="B2896" s="236"/>
      <c r="C2896" s="386"/>
      <c r="D2896" s="387"/>
      <c r="E2896" s="120"/>
      <c r="F2896" s="212"/>
    </row>
    <row r="2897" spans="1:6" s="181" customFormat="1">
      <c r="A2897" s="388"/>
      <c r="B2897" s="236"/>
      <c r="C2897" s="386"/>
      <c r="D2897" s="387"/>
      <c r="E2897" s="120"/>
      <c r="F2897" s="212"/>
    </row>
    <row r="2898" spans="1:6" s="181" customFormat="1">
      <c r="A2898" s="388"/>
      <c r="B2898" s="236"/>
      <c r="C2898" s="386"/>
      <c r="D2898" s="387"/>
      <c r="E2898" s="120"/>
      <c r="F2898" s="212"/>
    </row>
    <row r="2899" spans="1:6" s="181" customFormat="1">
      <c r="A2899" s="388"/>
      <c r="B2899" s="236"/>
      <c r="C2899" s="386"/>
      <c r="D2899" s="387"/>
      <c r="E2899" s="120"/>
      <c r="F2899" s="212"/>
    </row>
    <row r="2900" spans="1:6" s="181" customFormat="1">
      <c r="A2900" s="388"/>
      <c r="B2900" s="236"/>
      <c r="C2900" s="386"/>
      <c r="D2900" s="387"/>
      <c r="E2900" s="120"/>
      <c r="F2900" s="212"/>
    </row>
    <row r="2901" spans="1:6" s="181" customFormat="1">
      <c r="A2901" s="388"/>
      <c r="B2901" s="236"/>
      <c r="C2901" s="386"/>
      <c r="D2901" s="387"/>
      <c r="E2901" s="120"/>
      <c r="F2901" s="212"/>
    </row>
    <row r="2902" spans="1:6" s="181" customFormat="1">
      <c r="A2902" s="388"/>
      <c r="B2902" s="236"/>
      <c r="C2902" s="386"/>
      <c r="D2902" s="387"/>
      <c r="E2902" s="120"/>
      <c r="F2902" s="212"/>
    </row>
    <row r="2903" spans="1:6" s="181" customFormat="1">
      <c r="A2903" s="388"/>
      <c r="B2903" s="236"/>
      <c r="C2903" s="386"/>
      <c r="D2903" s="387"/>
      <c r="E2903" s="120"/>
      <c r="F2903" s="212"/>
    </row>
    <row r="2904" spans="1:6" s="181" customFormat="1">
      <c r="A2904" s="388"/>
      <c r="B2904" s="236"/>
      <c r="C2904" s="386"/>
      <c r="D2904" s="387"/>
      <c r="E2904" s="120"/>
      <c r="F2904" s="212"/>
    </row>
    <row r="2905" spans="1:6" s="181" customFormat="1">
      <c r="A2905" s="388"/>
      <c r="B2905" s="236"/>
      <c r="C2905" s="386"/>
      <c r="D2905" s="387"/>
      <c r="E2905" s="120"/>
      <c r="F2905" s="212"/>
    </row>
    <row r="2906" spans="1:6" s="181" customFormat="1">
      <c r="A2906" s="388"/>
      <c r="B2906" s="236"/>
      <c r="C2906" s="386"/>
      <c r="D2906" s="387"/>
      <c r="E2906" s="120"/>
      <c r="F2906" s="212"/>
    </row>
    <row r="2907" spans="1:6" s="181" customFormat="1">
      <c r="A2907" s="388"/>
      <c r="B2907" s="236"/>
      <c r="C2907" s="386"/>
      <c r="D2907" s="387"/>
      <c r="E2907" s="120"/>
      <c r="F2907" s="212"/>
    </row>
    <row r="2908" spans="1:6" s="181" customFormat="1">
      <c r="A2908" s="388"/>
      <c r="B2908" s="236"/>
      <c r="C2908" s="386"/>
      <c r="D2908" s="387"/>
      <c r="E2908" s="120"/>
      <c r="F2908" s="212"/>
    </row>
    <row r="2909" spans="1:6" s="181" customFormat="1">
      <c r="A2909" s="388"/>
      <c r="B2909" s="236"/>
      <c r="C2909" s="386"/>
      <c r="D2909" s="387"/>
      <c r="E2909" s="120"/>
      <c r="F2909" s="212"/>
    </row>
    <row r="2910" spans="1:6" s="181" customFormat="1">
      <c r="A2910" s="388"/>
      <c r="B2910" s="236"/>
      <c r="C2910" s="386"/>
      <c r="D2910" s="387"/>
      <c r="E2910" s="120"/>
      <c r="F2910" s="212"/>
    </row>
    <row r="2911" spans="1:6" s="181" customFormat="1">
      <c r="A2911" s="388"/>
      <c r="B2911" s="236"/>
      <c r="C2911" s="386"/>
      <c r="D2911" s="387"/>
      <c r="E2911" s="120"/>
      <c r="F2911" s="212"/>
    </row>
    <row r="2912" spans="1:6" s="181" customFormat="1">
      <c r="A2912" s="388"/>
      <c r="B2912" s="236"/>
      <c r="C2912" s="386"/>
      <c r="D2912" s="387"/>
      <c r="E2912" s="120"/>
      <c r="F2912" s="212"/>
    </row>
    <row r="2913" spans="1:6" s="181" customFormat="1">
      <c r="A2913" s="388"/>
      <c r="B2913" s="236"/>
      <c r="C2913" s="386"/>
      <c r="D2913" s="387"/>
      <c r="E2913" s="120"/>
      <c r="F2913" s="212"/>
    </row>
    <row r="2914" spans="1:6" s="181" customFormat="1">
      <c r="A2914" s="388"/>
      <c r="B2914" s="236"/>
      <c r="C2914" s="386"/>
      <c r="D2914" s="387"/>
      <c r="E2914" s="120"/>
      <c r="F2914" s="212"/>
    </row>
    <row r="2915" spans="1:6" s="181" customFormat="1">
      <c r="A2915" s="388"/>
      <c r="B2915" s="236"/>
      <c r="C2915" s="386"/>
      <c r="D2915" s="387"/>
      <c r="E2915" s="120"/>
      <c r="F2915" s="212"/>
    </row>
    <row r="2916" spans="1:6" s="181" customFormat="1">
      <c r="A2916" s="388"/>
      <c r="B2916" s="236"/>
      <c r="C2916" s="386"/>
      <c r="D2916" s="387"/>
      <c r="E2916" s="120"/>
      <c r="F2916" s="212"/>
    </row>
    <row r="2917" spans="1:6" s="181" customFormat="1">
      <c r="A2917" s="388"/>
      <c r="B2917" s="236"/>
      <c r="C2917" s="386"/>
      <c r="D2917" s="387"/>
      <c r="E2917" s="120"/>
      <c r="F2917" s="212"/>
    </row>
    <row r="2918" spans="1:6" s="181" customFormat="1">
      <c r="A2918" s="388"/>
      <c r="B2918" s="236"/>
      <c r="C2918" s="386"/>
      <c r="D2918" s="387"/>
      <c r="E2918" s="120"/>
      <c r="F2918" s="212"/>
    </row>
    <row r="2919" spans="1:6" s="181" customFormat="1">
      <c r="A2919" s="388"/>
      <c r="B2919" s="236"/>
      <c r="C2919" s="386"/>
      <c r="D2919" s="387"/>
      <c r="E2919" s="120"/>
      <c r="F2919" s="212"/>
    </row>
    <row r="2920" spans="1:6" s="181" customFormat="1">
      <c r="A2920" s="388"/>
      <c r="B2920" s="236"/>
      <c r="C2920" s="386"/>
      <c r="D2920" s="387"/>
      <c r="E2920" s="120"/>
      <c r="F2920" s="212"/>
    </row>
    <row r="2921" spans="1:6" s="181" customFormat="1">
      <c r="A2921" s="388"/>
      <c r="B2921" s="236"/>
      <c r="C2921" s="386"/>
      <c r="D2921" s="387"/>
      <c r="E2921" s="120"/>
      <c r="F2921" s="212"/>
    </row>
    <row r="2922" spans="1:6" s="181" customFormat="1">
      <c r="A2922" s="388"/>
      <c r="B2922" s="236"/>
      <c r="C2922" s="386"/>
      <c r="D2922" s="387"/>
      <c r="E2922" s="120"/>
      <c r="F2922" s="212"/>
    </row>
    <row r="2923" spans="1:6" s="181" customFormat="1">
      <c r="A2923" s="388"/>
      <c r="B2923" s="236"/>
      <c r="C2923" s="386"/>
      <c r="D2923" s="387"/>
      <c r="E2923" s="120"/>
      <c r="F2923" s="212"/>
    </row>
    <row r="2924" spans="1:6" s="181" customFormat="1">
      <c r="A2924" s="388"/>
      <c r="B2924" s="236"/>
      <c r="C2924" s="386"/>
      <c r="D2924" s="387"/>
      <c r="E2924" s="120"/>
      <c r="F2924" s="212"/>
    </row>
    <row r="2925" spans="1:6" s="181" customFormat="1">
      <c r="A2925" s="388"/>
      <c r="B2925" s="236"/>
      <c r="C2925" s="386"/>
      <c r="D2925" s="387"/>
      <c r="E2925" s="120"/>
      <c r="F2925" s="212"/>
    </row>
    <row r="2926" spans="1:6" s="181" customFormat="1">
      <c r="A2926" s="388"/>
      <c r="B2926" s="236"/>
      <c r="C2926" s="386"/>
      <c r="D2926" s="387"/>
      <c r="E2926" s="120"/>
      <c r="F2926" s="212"/>
    </row>
    <row r="2927" spans="1:6" s="181" customFormat="1">
      <c r="A2927" s="388"/>
      <c r="B2927" s="236"/>
      <c r="C2927" s="386"/>
      <c r="D2927" s="387"/>
      <c r="E2927" s="120"/>
      <c r="F2927" s="212"/>
    </row>
    <row r="2928" spans="1:6" s="181" customFormat="1">
      <c r="A2928" s="388"/>
      <c r="B2928" s="236"/>
      <c r="C2928" s="386"/>
      <c r="D2928" s="387"/>
      <c r="E2928" s="120"/>
      <c r="F2928" s="212"/>
    </row>
    <row r="2929" spans="1:6" s="181" customFormat="1">
      <c r="A2929" s="388"/>
      <c r="B2929" s="236"/>
      <c r="C2929" s="386"/>
      <c r="D2929" s="387"/>
      <c r="E2929" s="120"/>
      <c r="F2929" s="212"/>
    </row>
    <row r="2930" spans="1:6" s="181" customFormat="1">
      <c r="A2930" s="388"/>
      <c r="B2930" s="236"/>
      <c r="C2930" s="386"/>
      <c r="D2930" s="387"/>
      <c r="E2930" s="120"/>
      <c r="F2930" s="212"/>
    </row>
    <row r="2931" spans="1:6" s="181" customFormat="1">
      <c r="A2931" s="388"/>
      <c r="B2931" s="236"/>
      <c r="C2931" s="386"/>
      <c r="D2931" s="387"/>
      <c r="E2931" s="120"/>
      <c r="F2931" s="212"/>
    </row>
    <row r="2932" spans="1:6" s="181" customFormat="1">
      <c r="A2932" s="388"/>
      <c r="B2932" s="236"/>
      <c r="C2932" s="386"/>
      <c r="D2932" s="387"/>
      <c r="E2932" s="120"/>
      <c r="F2932" s="212"/>
    </row>
    <row r="2933" spans="1:6" s="181" customFormat="1">
      <c r="A2933" s="388"/>
      <c r="B2933" s="236"/>
      <c r="C2933" s="386"/>
      <c r="D2933" s="387"/>
      <c r="E2933" s="120"/>
      <c r="F2933" s="212"/>
    </row>
    <row r="2934" spans="1:6" s="181" customFormat="1">
      <c r="A2934" s="388"/>
      <c r="B2934" s="236"/>
      <c r="C2934" s="386"/>
      <c r="D2934" s="387"/>
      <c r="E2934" s="120"/>
      <c r="F2934" s="212"/>
    </row>
    <row r="2935" spans="1:6" s="181" customFormat="1">
      <c r="A2935" s="388"/>
      <c r="B2935" s="236"/>
      <c r="C2935" s="386"/>
      <c r="D2935" s="387"/>
      <c r="E2935" s="120"/>
      <c r="F2935" s="212"/>
    </row>
    <row r="2936" spans="1:6" s="181" customFormat="1">
      <c r="A2936" s="388"/>
      <c r="B2936" s="236"/>
      <c r="C2936" s="386"/>
      <c r="D2936" s="387"/>
      <c r="E2936" s="120"/>
      <c r="F2936" s="212"/>
    </row>
    <row r="2937" spans="1:6" s="181" customFormat="1">
      <c r="A2937" s="388"/>
      <c r="B2937" s="236"/>
      <c r="C2937" s="386"/>
      <c r="D2937" s="387"/>
      <c r="E2937" s="120"/>
      <c r="F2937" s="212"/>
    </row>
    <row r="2938" spans="1:6" s="181" customFormat="1">
      <c r="A2938" s="388"/>
      <c r="B2938" s="236"/>
      <c r="C2938" s="386"/>
      <c r="D2938" s="387"/>
      <c r="E2938" s="120"/>
      <c r="F2938" s="212"/>
    </row>
    <row r="2939" spans="1:6" s="181" customFormat="1">
      <c r="A2939" s="388"/>
      <c r="B2939" s="236"/>
      <c r="C2939" s="386"/>
      <c r="D2939" s="387"/>
      <c r="E2939" s="120"/>
      <c r="F2939" s="212"/>
    </row>
    <row r="2940" spans="1:6" s="181" customFormat="1">
      <c r="A2940" s="388"/>
      <c r="B2940" s="236"/>
      <c r="C2940" s="386"/>
      <c r="D2940" s="387"/>
      <c r="E2940" s="120"/>
      <c r="F2940" s="212"/>
    </row>
    <row r="2941" spans="1:6" s="181" customFormat="1">
      <c r="A2941" s="388"/>
      <c r="B2941" s="236"/>
      <c r="C2941" s="386"/>
      <c r="D2941" s="387"/>
      <c r="E2941" s="120"/>
      <c r="F2941" s="212"/>
    </row>
    <row r="2942" spans="1:6" s="181" customFormat="1">
      <c r="A2942" s="388"/>
      <c r="B2942" s="236"/>
      <c r="C2942" s="386"/>
      <c r="D2942" s="387"/>
      <c r="E2942" s="120"/>
      <c r="F2942" s="212"/>
    </row>
    <row r="2943" spans="1:6" s="181" customFormat="1">
      <c r="A2943" s="388"/>
      <c r="B2943" s="236"/>
      <c r="C2943" s="386"/>
      <c r="D2943" s="387"/>
      <c r="E2943" s="120"/>
      <c r="F2943" s="212"/>
    </row>
    <row r="2944" spans="1:6" s="181" customFormat="1">
      <c r="A2944" s="388"/>
      <c r="B2944" s="236"/>
      <c r="C2944" s="386"/>
      <c r="D2944" s="387"/>
      <c r="E2944" s="120"/>
      <c r="F2944" s="212"/>
    </row>
    <row r="2945" spans="1:6" s="181" customFormat="1">
      <c r="A2945" s="388"/>
      <c r="B2945" s="236"/>
      <c r="C2945" s="386"/>
      <c r="D2945" s="387"/>
      <c r="E2945" s="120"/>
      <c r="F2945" s="212"/>
    </row>
    <row r="2946" spans="1:6" s="181" customFormat="1">
      <c r="A2946" s="388"/>
      <c r="B2946" s="236"/>
      <c r="C2946" s="386"/>
      <c r="D2946" s="387"/>
      <c r="E2946" s="120"/>
      <c r="F2946" s="212"/>
    </row>
    <row r="2947" spans="1:6" s="181" customFormat="1">
      <c r="A2947" s="388"/>
      <c r="B2947" s="236"/>
      <c r="C2947" s="386"/>
      <c r="D2947" s="387"/>
      <c r="E2947" s="120"/>
      <c r="F2947" s="212"/>
    </row>
    <row r="2948" spans="1:6" s="181" customFormat="1">
      <c r="A2948" s="388"/>
      <c r="B2948" s="236"/>
      <c r="C2948" s="386"/>
      <c r="D2948" s="387"/>
      <c r="E2948" s="120"/>
      <c r="F2948" s="212"/>
    </row>
    <row r="2949" spans="1:6" s="181" customFormat="1">
      <c r="A2949" s="388"/>
      <c r="B2949" s="236"/>
      <c r="C2949" s="386"/>
      <c r="D2949" s="387"/>
      <c r="E2949" s="120"/>
      <c r="F2949" s="212"/>
    </row>
    <row r="2950" spans="1:6" s="181" customFormat="1">
      <c r="A2950" s="388"/>
      <c r="B2950" s="236"/>
      <c r="C2950" s="386"/>
      <c r="D2950" s="387"/>
      <c r="E2950" s="120"/>
      <c r="F2950" s="212"/>
    </row>
    <row r="2951" spans="1:6" s="181" customFormat="1">
      <c r="A2951" s="388"/>
      <c r="B2951" s="236"/>
      <c r="C2951" s="386"/>
      <c r="D2951" s="387"/>
      <c r="E2951" s="120"/>
      <c r="F2951" s="212"/>
    </row>
    <row r="2952" spans="1:6" s="181" customFormat="1">
      <c r="A2952" s="388"/>
      <c r="B2952" s="236"/>
      <c r="C2952" s="386"/>
      <c r="D2952" s="387"/>
      <c r="E2952" s="120"/>
      <c r="F2952" s="212"/>
    </row>
    <row r="2953" spans="1:6" s="181" customFormat="1">
      <c r="A2953" s="388"/>
      <c r="B2953" s="236"/>
      <c r="C2953" s="386"/>
      <c r="D2953" s="387"/>
      <c r="E2953" s="120"/>
      <c r="F2953" s="212"/>
    </row>
    <row r="2954" spans="1:6" s="181" customFormat="1">
      <c r="A2954" s="388"/>
      <c r="B2954" s="236"/>
      <c r="C2954" s="386"/>
      <c r="D2954" s="387"/>
      <c r="E2954" s="120"/>
      <c r="F2954" s="212"/>
    </row>
    <row r="2955" spans="1:6" s="181" customFormat="1">
      <c r="A2955" s="388"/>
      <c r="B2955" s="236"/>
      <c r="C2955" s="386"/>
      <c r="D2955" s="387"/>
      <c r="E2955" s="120"/>
      <c r="F2955" s="212"/>
    </row>
    <row r="2956" spans="1:6" s="181" customFormat="1">
      <c r="A2956" s="388"/>
      <c r="B2956" s="236"/>
      <c r="C2956" s="386"/>
      <c r="D2956" s="387"/>
      <c r="E2956" s="120"/>
      <c r="F2956" s="212"/>
    </row>
    <row r="2957" spans="1:6" s="181" customFormat="1">
      <c r="A2957" s="388"/>
      <c r="B2957" s="236"/>
      <c r="C2957" s="386"/>
      <c r="D2957" s="387"/>
      <c r="E2957" s="120"/>
      <c r="F2957" s="212"/>
    </row>
    <row r="2958" spans="1:6" s="181" customFormat="1">
      <c r="A2958" s="388"/>
      <c r="B2958" s="236"/>
      <c r="C2958" s="386"/>
      <c r="D2958" s="387"/>
      <c r="E2958" s="120"/>
      <c r="F2958" s="212"/>
    </row>
  </sheetData>
  <sheetProtection algorithmName="SHA-512" hashValue="kG90wkeHEs6QpRQ2xsqgwj5NrqBKyvRj09APvYWC+wiO7A2WlzgBj/cMti1eeOvLkQ0+tIWEMZTdXhjRN2zuIQ==" saltValue="FDr3QMJ99rJLXXnvjSgoGg==" spinCount="100000" sheet="1" selectLockedCells="1"/>
  <conditionalFormatting sqref="E736 E746:E752 E738:E744 E757:E767 E1081 E1366:F1371 F698:F701 E731:E733 E659:E660 E673:E674 E689:E691 E697:F697 E702:E717 E649:F649 E652:F652 E654 E656 E662 E665 E680:E681 E678 E669 E693 E754:E755 E719:E728 E769:E782 E784:E797 E799:E812 E815:E820 E822:E824 E826:E828 E830:E832 E834:E852 E855:E858 E860 E1094 E1101 E1103:E1104 E1107 E1109 E1111:E1112 E1114 E1116 E1120:E1121 E1118 E1125 E1269 E1374:E1376 E1379:E1381 E1384:E1386 E1389:E1391 E1394:E1396 E1399:E1401 E1405:E1407 E1411:E1413 E1416:E1418 E1420:E1422 E1424:E1426 E1428:E1430 E1432 E1454:E1456 E695:E696">
    <cfRule type="cellIs" dxfId="21" priority="320" stopIfTrue="1" operator="equal">
      <formula>0</formula>
    </cfRule>
  </conditionalFormatting>
  <conditionalFormatting sqref="E736 E728 E738:E744 E746:E752 E757:E767 E1081 E1366:F1371 E732:E733 E754:E755 E769:E782 E784:E797 E799:E812 E815:E820 E822:E824 E826:E828 E830:E832 E834:E852 E855:E858 E860 E1094 E1101 E1103:E1104 E1107 E1109 E1111:E1112 E1114 E1116 E1120:E1121 E1118 E1125 E1269 E1374:E1376 E1379:E1381 E1384:E1386 E1389:E1391 E1394:E1396 E1399:E1401 E1405:E1407 E1411:E1413 E1416:E1418 E1420:E1422 E1424:E1426 E1428:E1430 E1432 E1454:E1456">
    <cfRule type="cellIs" dxfId="20" priority="319" stopIfTrue="1" operator="equal">
      <formula>0</formula>
    </cfRule>
  </conditionalFormatting>
  <conditionalFormatting sqref="E729">
    <cfRule type="cellIs" dxfId="19" priority="318" stopIfTrue="1" operator="equal">
      <formula>0</formula>
    </cfRule>
  </conditionalFormatting>
  <conditionalFormatting sqref="E729">
    <cfRule type="cellIs" dxfId="18" priority="317" stopIfTrue="1" operator="equal">
      <formula>0</formula>
    </cfRule>
  </conditionalFormatting>
  <conditionalFormatting sqref="E698:E701">
    <cfRule type="cellIs" dxfId="17" priority="298" stopIfTrue="1" operator="equal">
      <formula>0</formula>
    </cfRule>
  </conditionalFormatting>
  <conditionalFormatting sqref="E698:E701">
    <cfRule type="cellIs" dxfId="16" priority="297" stopIfTrue="1" operator="equal">
      <formula>0</formula>
    </cfRule>
  </conditionalFormatting>
  <conditionalFormatting sqref="E698:E701">
    <cfRule type="cellIs" dxfId="15" priority="296" stopIfTrue="1" operator="equal">
      <formula>0</formula>
    </cfRule>
  </conditionalFormatting>
  <conditionalFormatting sqref="E735">
    <cfRule type="cellIs" dxfId="14" priority="295" stopIfTrue="1" operator="equal">
      <formula>0</formula>
    </cfRule>
  </conditionalFormatting>
  <conditionalFormatting sqref="E735">
    <cfRule type="cellIs" dxfId="13" priority="294" stopIfTrue="1" operator="equal">
      <formula>0</formula>
    </cfRule>
  </conditionalFormatting>
  <conditionalFormatting sqref="E745">
    <cfRule type="cellIs" dxfId="12" priority="287" stopIfTrue="1" operator="equal">
      <formula>0</formula>
    </cfRule>
  </conditionalFormatting>
  <conditionalFormatting sqref="E745">
    <cfRule type="cellIs" dxfId="11" priority="286" stopIfTrue="1" operator="equal">
      <formula>0</formula>
    </cfRule>
  </conditionalFormatting>
  <conditionalFormatting sqref="F528:F529">
    <cfRule type="cellIs" dxfId="10" priority="228" stopIfTrue="1" operator="equal">
      <formula>0</formula>
    </cfRule>
  </conditionalFormatting>
  <conditionalFormatting sqref="F528:F529">
    <cfRule type="cellIs" dxfId="9" priority="229" stopIfTrue="1" operator="equal">
      <formula>0</formula>
    </cfRule>
  </conditionalFormatting>
  <conditionalFormatting sqref="F651">
    <cfRule type="cellIs" dxfId="8" priority="222" stopIfTrue="1" operator="equal">
      <formula>0</formula>
    </cfRule>
  </conditionalFormatting>
  <conditionalFormatting sqref="F651">
    <cfRule type="cellIs" dxfId="7" priority="223" stopIfTrue="1" operator="equal">
      <formula>0</formula>
    </cfRule>
  </conditionalFormatting>
  <conditionalFormatting sqref="E1328:E1329 E1342:E1343 E1358:E1360 E1365:F1365 E1323 E1325 E1331 E1334 E1364 E1349:E1350 E1347 E1338 E1362">
    <cfRule type="cellIs" dxfId="6" priority="151" stopIfTrue="1" operator="equal">
      <formula>0</formula>
    </cfRule>
  </conditionalFormatting>
  <conditionalFormatting sqref="E1106">
    <cfRule type="cellIs" dxfId="5" priority="140" stopIfTrue="1" operator="equal">
      <formula>0</formula>
    </cfRule>
  </conditionalFormatting>
  <conditionalFormatting sqref="E1106">
    <cfRule type="cellIs" dxfId="4" priority="139" stopIfTrue="1" operator="equal">
      <formula>0</formula>
    </cfRule>
  </conditionalFormatting>
  <conditionalFormatting sqref="E1162">
    <cfRule type="cellIs" dxfId="3" priority="94" stopIfTrue="1" operator="equal">
      <formula>0</formula>
    </cfRule>
  </conditionalFormatting>
  <conditionalFormatting sqref="E1162">
    <cfRule type="cellIs" dxfId="2" priority="93" stopIfTrue="1" operator="equal">
      <formula>0</formula>
    </cfRule>
  </conditionalFormatting>
  <conditionalFormatting sqref="E1252">
    <cfRule type="cellIs" dxfId="1" priority="54" stopIfTrue="1" operator="equal">
      <formula>0</formula>
    </cfRule>
  </conditionalFormatting>
  <conditionalFormatting sqref="E1252">
    <cfRule type="cellIs" dxfId="0" priority="53" stopIfTrue="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A994"/>
  <sheetViews>
    <sheetView topLeftCell="A820" zoomScale="110" zoomScaleNormal="110" workbookViewId="0">
      <selection activeCell="E825" sqref="E825"/>
    </sheetView>
  </sheetViews>
  <sheetFormatPr defaultRowHeight="12.75"/>
  <cols>
    <col min="1" max="1" width="5.7109375" style="834" customWidth="1"/>
    <col min="2" max="2" width="45" style="750" customWidth="1"/>
    <col min="3" max="3" width="7.140625" style="834" customWidth="1"/>
    <col min="4" max="4" width="9.140625" style="834"/>
    <col min="5" max="5" width="15.7109375" style="1476" customWidth="1"/>
    <col min="6" max="6" width="18.28515625" style="837" customWidth="1"/>
    <col min="7" max="16384" width="9.140625" style="751"/>
  </cols>
  <sheetData>
    <row r="4" spans="2:6" ht="15.75">
      <c r="B4" s="835" t="s">
        <v>16</v>
      </c>
    </row>
    <row r="5" spans="2:6" ht="15.75">
      <c r="B5" s="835" t="s">
        <v>182</v>
      </c>
    </row>
    <row r="6" spans="2:6" ht="15.75">
      <c r="B6" s="838" t="s">
        <v>183</v>
      </c>
    </row>
    <row r="7" spans="2:6" ht="15.75">
      <c r="B7" s="835"/>
    </row>
    <row r="8" spans="2:6">
      <c r="B8" s="839" t="s">
        <v>19</v>
      </c>
      <c r="C8" s="840"/>
      <c r="D8" s="840"/>
      <c r="E8" s="1461"/>
      <c r="F8" s="842"/>
    </row>
    <row r="9" spans="2:6" ht="26.25" customHeight="1">
      <c r="B9" s="843" t="s">
        <v>20</v>
      </c>
      <c r="C9" s="844"/>
      <c r="D9" s="844"/>
      <c r="E9" s="1462"/>
      <c r="F9" s="846"/>
    </row>
    <row r="10" spans="2:6" ht="29.25" customHeight="1">
      <c r="B10" s="843" t="s">
        <v>21</v>
      </c>
      <c r="C10" s="844"/>
      <c r="D10" s="844"/>
      <c r="E10" s="1462"/>
      <c r="F10" s="846"/>
    </row>
    <row r="11" spans="2:6" ht="26.25" customHeight="1">
      <c r="B11" s="843" t="s">
        <v>22</v>
      </c>
      <c r="C11" s="844"/>
      <c r="D11" s="844"/>
      <c r="E11" s="1462"/>
      <c r="F11" s="846"/>
    </row>
    <row r="12" spans="2:6" ht="39" customHeight="1">
      <c r="B12" s="843" t="s">
        <v>23</v>
      </c>
      <c r="C12" s="844"/>
      <c r="D12" s="844"/>
      <c r="E12" s="1462"/>
      <c r="F12" s="846"/>
    </row>
    <row r="13" spans="2:6">
      <c r="B13" s="843" t="s">
        <v>24</v>
      </c>
      <c r="C13" s="844"/>
      <c r="D13" s="844"/>
      <c r="E13" s="1462"/>
      <c r="F13" s="846"/>
    </row>
    <row r="14" spans="2:6" ht="28.5" customHeight="1">
      <c r="B14" s="843" t="s">
        <v>25</v>
      </c>
      <c r="C14" s="844"/>
      <c r="D14" s="844"/>
      <c r="E14" s="1462"/>
      <c r="F14" s="846"/>
    </row>
    <row r="15" spans="2:6">
      <c r="B15" s="843" t="s">
        <v>26</v>
      </c>
      <c r="C15" s="844"/>
      <c r="D15" s="844"/>
      <c r="E15" s="1462"/>
      <c r="F15" s="846"/>
    </row>
    <row r="16" spans="2:6">
      <c r="B16" s="847" t="s">
        <v>27</v>
      </c>
      <c r="C16" s="844"/>
      <c r="D16" s="844"/>
      <c r="E16" s="1462"/>
      <c r="F16" s="846"/>
    </row>
    <row r="17" spans="1:6">
      <c r="B17" s="847" t="s">
        <v>28</v>
      </c>
      <c r="C17" s="844"/>
      <c r="D17" s="844"/>
      <c r="E17" s="1462"/>
      <c r="F17" s="846"/>
    </row>
    <row r="18" spans="1:6" ht="24.75" customHeight="1">
      <c r="B18" s="847" t="s">
        <v>29</v>
      </c>
      <c r="C18" s="844"/>
      <c r="D18" s="844"/>
      <c r="E18" s="1462"/>
      <c r="F18" s="846"/>
    </row>
    <row r="19" spans="1:6" ht="14.25" customHeight="1">
      <c r="B19" s="843" t="s">
        <v>30</v>
      </c>
      <c r="C19" s="844"/>
      <c r="D19" s="844"/>
      <c r="E19" s="1462"/>
      <c r="F19" s="846"/>
    </row>
    <row r="20" spans="1:6">
      <c r="B20" s="847" t="s">
        <v>31</v>
      </c>
      <c r="C20" s="844"/>
      <c r="D20" s="844"/>
      <c r="E20" s="1462"/>
      <c r="F20" s="846"/>
    </row>
    <row r="21" spans="1:6">
      <c r="B21" s="847" t="s">
        <v>32</v>
      </c>
      <c r="C21" s="844"/>
      <c r="D21" s="844"/>
      <c r="E21" s="1462"/>
      <c r="F21" s="846"/>
    </row>
    <row r="22" spans="1:6" ht="27" customHeight="1">
      <c r="B22" s="847" t="s">
        <v>33</v>
      </c>
      <c r="C22" s="844"/>
      <c r="D22" s="844"/>
      <c r="E22" s="1462"/>
      <c r="F22" s="846"/>
    </row>
    <row r="23" spans="1:6">
      <c r="B23" s="847" t="s">
        <v>34</v>
      </c>
      <c r="C23" s="844"/>
      <c r="D23" s="844"/>
      <c r="E23" s="1462"/>
      <c r="F23" s="846"/>
    </row>
    <row r="24" spans="1:6" ht="27.75" customHeight="1">
      <c r="B24" s="847" t="s">
        <v>35</v>
      </c>
      <c r="C24" s="844"/>
      <c r="D24" s="844"/>
      <c r="E24" s="1462"/>
      <c r="F24" s="846"/>
    </row>
    <row r="25" spans="1:6" ht="26.25" customHeight="1">
      <c r="B25" s="847" t="s">
        <v>36</v>
      </c>
      <c r="C25" s="844"/>
      <c r="D25" s="844"/>
      <c r="E25" s="1462"/>
      <c r="F25" s="846"/>
    </row>
    <row r="26" spans="1:6" ht="26.25" customHeight="1">
      <c r="B26" s="843" t="s">
        <v>37</v>
      </c>
      <c r="C26" s="844"/>
      <c r="D26" s="844"/>
      <c r="E26" s="1462"/>
      <c r="F26" s="846"/>
    </row>
    <row r="27" spans="1:6" ht="41.25" customHeight="1">
      <c r="B27" s="843" t="s">
        <v>38</v>
      </c>
      <c r="C27" s="844"/>
      <c r="D27" s="844"/>
      <c r="E27" s="1462"/>
      <c r="F27" s="846"/>
    </row>
    <row r="28" spans="1:6" ht="54" customHeight="1">
      <c r="B28" s="843" t="s">
        <v>39</v>
      </c>
      <c r="C28" s="844"/>
      <c r="D28" s="844"/>
      <c r="E28" s="1462"/>
      <c r="F28" s="846"/>
    </row>
    <row r="29" spans="1:6" ht="39.75" customHeight="1">
      <c r="B29" s="848" t="s">
        <v>40</v>
      </c>
      <c r="C29" s="849"/>
      <c r="D29" s="849"/>
      <c r="E29" s="1463"/>
      <c r="F29" s="851"/>
    </row>
    <row r="30" spans="1:6" ht="15.75">
      <c r="B30" s="835"/>
    </row>
    <row r="31" spans="1:6" ht="15.75">
      <c r="A31" s="463"/>
      <c r="B31" s="852"/>
      <c r="C31" s="463" t="s">
        <v>1</v>
      </c>
      <c r="D31" s="463" t="s">
        <v>2</v>
      </c>
      <c r="E31" s="1477" t="s">
        <v>3</v>
      </c>
      <c r="F31" s="853" t="s">
        <v>4</v>
      </c>
    </row>
    <row r="32" spans="1:6" ht="15.75">
      <c r="A32" s="463"/>
      <c r="B32" s="852"/>
      <c r="C32" s="463"/>
      <c r="D32" s="463"/>
      <c r="E32" s="1477" t="s">
        <v>5</v>
      </c>
      <c r="F32" s="853" t="s">
        <v>5</v>
      </c>
    </row>
    <row r="33" spans="1:6" s="1559" customFormat="1">
      <c r="A33" s="854"/>
      <c r="B33" s="459"/>
      <c r="C33" s="459"/>
      <c r="D33" s="459"/>
      <c r="E33" s="1478"/>
      <c r="F33" s="489"/>
    </row>
    <row r="34" spans="1:6">
      <c r="A34" s="496" t="s">
        <v>44</v>
      </c>
      <c r="B34" s="496" t="s">
        <v>50</v>
      </c>
      <c r="C34" s="463"/>
      <c r="D34" s="463"/>
      <c r="E34" s="1477"/>
      <c r="F34" s="853"/>
    </row>
    <row r="35" spans="1:6" s="1559" customFormat="1">
      <c r="A35" s="854"/>
      <c r="B35" s="459"/>
      <c r="C35" s="459"/>
      <c r="D35" s="459"/>
      <c r="E35" s="1478"/>
      <c r="F35" s="489"/>
    </row>
    <row r="36" spans="1:6" s="1559" customFormat="1" ht="25.5">
      <c r="A36" s="1483">
        <f>1</f>
        <v>1</v>
      </c>
      <c r="B36" s="1484" t="s">
        <v>140</v>
      </c>
      <c r="C36" s="461" t="s">
        <v>230</v>
      </c>
      <c r="D36" s="461">
        <v>2.5</v>
      </c>
      <c r="E36" s="1479"/>
      <c r="F36" s="1554">
        <f>E36*D36</f>
        <v>0</v>
      </c>
    </row>
    <row r="37" spans="1:6" s="1559" customFormat="1">
      <c r="A37" s="483"/>
      <c r="B37" s="1485"/>
      <c r="C37" s="463"/>
      <c r="D37" s="463"/>
      <c r="E37" s="1478"/>
      <c r="F37" s="1554"/>
    </row>
    <row r="38" spans="1:6" s="1475" customFormat="1" ht="25.5">
      <c r="A38" s="1483">
        <f>A36+1</f>
        <v>2</v>
      </c>
      <c r="B38" s="1484" t="s">
        <v>231</v>
      </c>
      <c r="C38" s="461" t="s">
        <v>7</v>
      </c>
      <c r="D38" s="461">
        <v>2</v>
      </c>
      <c r="E38" s="737"/>
      <c r="F38" s="1554">
        <f t="shared" ref="F38:F58" si="0">E38*D38</f>
        <v>0</v>
      </c>
    </row>
    <row r="39" spans="1:6" s="1559" customFormat="1">
      <c r="A39" s="483"/>
      <c r="B39" s="474"/>
      <c r="C39" s="463"/>
      <c r="D39" s="463"/>
      <c r="E39" s="1478"/>
      <c r="F39" s="1554"/>
    </row>
    <row r="40" spans="1:6">
      <c r="A40" s="1483">
        <f>A38+1</f>
        <v>3</v>
      </c>
      <c r="B40" s="1484" t="s">
        <v>51</v>
      </c>
      <c r="C40" s="461" t="s">
        <v>7</v>
      </c>
      <c r="D40" s="461">
        <v>20</v>
      </c>
      <c r="E40" s="1560"/>
      <c r="F40" s="1554">
        <f t="shared" si="0"/>
        <v>0</v>
      </c>
    </row>
    <row r="41" spans="1:6" s="1559" customFormat="1">
      <c r="A41" s="483"/>
      <c r="B41" s="459"/>
      <c r="C41" s="463"/>
      <c r="D41" s="463"/>
      <c r="E41" s="1478"/>
      <c r="F41" s="1554"/>
    </row>
    <row r="42" spans="1:6">
      <c r="A42" s="1483">
        <f>A40+1</f>
        <v>4</v>
      </c>
      <c r="B42" s="1484" t="s">
        <v>233</v>
      </c>
      <c r="C42" s="461" t="s">
        <v>7</v>
      </c>
      <c r="D42" s="461">
        <v>17</v>
      </c>
      <c r="E42" s="1560"/>
      <c r="F42" s="1554">
        <f t="shared" si="0"/>
        <v>0</v>
      </c>
    </row>
    <row r="43" spans="1:6" s="1559" customFormat="1">
      <c r="A43" s="483"/>
      <c r="B43" s="459"/>
      <c r="C43" s="463"/>
      <c r="D43" s="463"/>
      <c r="E43" s="1478"/>
      <c r="F43" s="1554"/>
    </row>
    <row r="44" spans="1:6" ht="52.5">
      <c r="A44" s="1483">
        <f>A42+1</f>
        <v>5</v>
      </c>
      <c r="B44" s="1484" t="s">
        <v>234</v>
      </c>
      <c r="C44" s="460" t="s">
        <v>7</v>
      </c>
      <c r="D44" s="461">
        <v>17</v>
      </c>
      <c r="E44" s="1560"/>
      <c r="F44" s="1554">
        <f t="shared" si="0"/>
        <v>0</v>
      </c>
    </row>
    <row r="45" spans="1:6">
      <c r="A45" s="483"/>
      <c r="B45" s="1485"/>
      <c r="C45" s="463"/>
      <c r="D45" s="463"/>
      <c r="E45" s="1477"/>
      <c r="F45" s="1554"/>
    </row>
    <row r="46" spans="1:6" ht="52.5">
      <c r="A46" s="1483">
        <f>A44+1</f>
        <v>6</v>
      </c>
      <c r="B46" s="1484" t="s">
        <v>235</v>
      </c>
      <c r="C46" s="460" t="s">
        <v>7</v>
      </c>
      <c r="D46" s="461">
        <v>10</v>
      </c>
      <c r="E46" s="1560"/>
      <c r="F46" s="1554">
        <f t="shared" si="0"/>
        <v>0</v>
      </c>
    </row>
    <row r="47" spans="1:6">
      <c r="A47" s="483"/>
      <c r="B47" s="1485"/>
      <c r="C47" s="463"/>
      <c r="D47" s="463"/>
      <c r="E47" s="1477"/>
      <c r="F47" s="1554"/>
    </row>
    <row r="48" spans="1:6" ht="52.5">
      <c r="A48" s="1483">
        <f>A46+1</f>
        <v>7</v>
      </c>
      <c r="B48" s="1484" t="s">
        <v>236</v>
      </c>
      <c r="C48" s="460" t="s">
        <v>7</v>
      </c>
      <c r="D48" s="461">
        <v>10</v>
      </c>
      <c r="E48" s="1560"/>
      <c r="F48" s="1554">
        <f t="shared" si="0"/>
        <v>0</v>
      </c>
    </row>
    <row r="49" spans="1:8">
      <c r="A49" s="483"/>
      <c r="B49" s="1485"/>
      <c r="C49" s="463"/>
      <c r="D49" s="463"/>
      <c r="E49" s="1477"/>
      <c r="F49" s="1554"/>
    </row>
    <row r="50" spans="1:8" s="1559" customFormat="1" ht="38.25">
      <c r="A50" s="1483">
        <f>A48+1</f>
        <v>8</v>
      </c>
      <c r="B50" s="1484" t="s">
        <v>52</v>
      </c>
      <c r="C50" s="460" t="s">
        <v>6</v>
      </c>
      <c r="D50" s="461">
        <v>1258</v>
      </c>
      <c r="E50" s="1479"/>
      <c r="F50" s="1554">
        <f t="shared" si="0"/>
        <v>0</v>
      </c>
    </row>
    <row r="51" spans="1:8" s="1559" customFormat="1">
      <c r="A51" s="483"/>
      <c r="B51" s="1485"/>
      <c r="C51" s="463"/>
      <c r="D51" s="463"/>
      <c r="E51" s="1478"/>
      <c r="F51" s="1554"/>
    </row>
    <row r="52" spans="1:8" s="1559" customFormat="1" ht="25.5">
      <c r="A52" s="1483">
        <f>A50+1</f>
        <v>9</v>
      </c>
      <c r="B52" s="1484" t="s">
        <v>232</v>
      </c>
      <c r="C52" s="460" t="s">
        <v>230</v>
      </c>
      <c r="D52" s="461">
        <v>1</v>
      </c>
      <c r="E52" s="1479"/>
      <c r="F52" s="1554">
        <f t="shared" si="0"/>
        <v>0</v>
      </c>
    </row>
    <row r="53" spans="1:8" s="1559" customFormat="1">
      <c r="A53" s="483"/>
      <c r="B53" s="1485"/>
      <c r="C53" s="463"/>
      <c r="D53" s="463"/>
      <c r="E53" s="1478"/>
      <c r="F53" s="1554"/>
    </row>
    <row r="54" spans="1:8" s="1475" customFormat="1" ht="25.5">
      <c r="A54" s="859">
        <f>A52+1</f>
        <v>10</v>
      </c>
      <c r="B54" s="889" t="s">
        <v>237</v>
      </c>
      <c r="C54" s="471" t="s">
        <v>7</v>
      </c>
      <c r="D54" s="471">
        <v>2</v>
      </c>
      <c r="E54" s="1561"/>
      <c r="F54" s="1554">
        <f t="shared" si="0"/>
        <v>0</v>
      </c>
    </row>
    <row r="55" spans="1:8" s="1562" customFormat="1">
      <c r="A55" s="462"/>
      <c r="B55" s="1485"/>
      <c r="C55" s="463"/>
      <c r="D55" s="463"/>
      <c r="E55" s="1467"/>
      <c r="F55" s="1554"/>
    </row>
    <row r="56" spans="1:8" s="1562" customFormat="1" ht="25.5">
      <c r="A56" s="1486">
        <f>A54+1</f>
        <v>11</v>
      </c>
      <c r="B56" s="1484" t="s">
        <v>42</v>
      </c>
      <c r="C56" s="460" t="s">
        <v>7</v>
      </c>
      <c r="D56" s="461">
        <v>4</v>
      </c>
      <c r="E56" s="1563"/>
      <c r="F56" s="1554">
        <f t="shared" si="0"/>
        <v>0</v>
      </c>
    </row>
    <row r="57" spans="1:8" s="1562" customFormat="1">
      <c r="A57" s="462"/>
      <c r="B57" s="1485"/>
      <c r="C57" s="463"/>
      <c r="D57" s="463"/>
      <c r="E57" s="1467"/>
      <c r="F57" s="1554"/>
    </row>
    <row r="58" spans="1:8" s="1559" customFormat="1" ht="25.5">
      <c r="A58" s="1483">
        <f>A56+1</f>
        <v>12</v>
      </c>
      <c r="B58" s="1484" t="s">
        <v>53</v>
      </c>
      <c r="C58" s="461" t="s">
        <v>6</v>
      </c>
      <c r="D58" s="461">
        <v>60</v>
      </c>
      <c r="E58" s="1564"/>
      <c r="F58" s="1554">
        <f t="shared" si="0"/>
        <v>0</v>
      </c>
    </row>
    <row r="59" spans="1:8" s="1559" customFormat="1">
      <c r="A59" s="483"/>
      <c r="B59" s="1485"/>
      <c r="C59" s="463"/>
      <c r="D59" s="463"/>
      <c r="E59" s="1478"/>
      <c r="F59" s="489"/>
    </row>
    <row r="60" spans="1:8" s="1565" customFormat="1">
      <c r="A60" s="856"/>
      <c r="B60" s="496" t="s">
        <v>50</v>
      </c>
      <c r="C60" s="1487"/>
      <c r="D60" s="1487"/>
      <c r="E60" s="876" t="s">
        <v>11</v>
      </c>
      <c r="F60" s="736">
        <f>SUM(F36:F58)</f>
        <v>0</v>
      </c>
      <c r="H60" s="1475"/>
    </row>
    <row r="61" spans="1:8" s="1559" customFormat="1">
      <c r="A61" s="854"/>
      <c r="B61" s="459"/>
      <c r="C61" s="459"/>
      <c r="D61" s="459"/>
      <c r="E61" s="1478"/>
      <c r="F61" s="489"/>
    </row>
    <row r="62" spans="1:8" s="1559" customFormat="1">
      <c r="A62" s="854"/>
      <c r="B62" s="459"/>
      <c r="C62" s="459"/>
      <c r="D62" s="459"/>
      <c r="E62" s="1478"/>
      <c r="F62" s="489"/>
    </row>
    <row r="63" spans="1:8">
      <c r="A63" s="1488" t="s">
        <v>0</v>
      </c>
      <c r="B63" s="1488" t="s">
        <v>45</v>
      </c>
      <c r="C63" s="463"/>
      <c r="D63" s="463"/>
      <c r="E63" s="1477"/>
      <c r="F63" s="853"/>
    </row>
    <row r="64" spans="1:8">
      <c r="A64" s="1488"/>
      <c r="B64" s="1488"/>
      <c r="C64" s="463"/>
      <c r="D64" s="463"/>
      <c r="E64" s="1477"/>
      <c r="F64" s="853"/>
    </row>
    <row r="65" spans="1:6" s="1475" customFormat="1" ht="153">
      <c r="A65" s="1483">
        <f>1</f>
        <v>1</v>
      </c>
      <c r="B65" s="1489" t="s">
        <v>607</v>
      </c>
      <c r="C65" s="460" t="s">
        <v>7</v>
      </c>
      <c r="D65" s="461">
        <v>1</v>
      </c>
      <c r="E65" s="1479"/>
      <c r="F65" s="1554">
        <f>E65*D65</f>
        <v>0</v>
      </c>
    </row>
    <row r="66" spans="1:6" ht="38.25">
      <c r="A66" s="483"/>
      <c r="B66" s="464" t="s">
        <v>151</v>
      </c>
      <c r="C66" s="460" t="s">
        <v>7</v>
      </c>
      <c r="D66" s="461">
        <v>1</v>
      </c>
      <c r="E66" s="1560"/>
      <c r="F66" s="1554">
        <f t="shared" ref="F66:F129" si="1">E66*D66</f>
        <v>0</v>
      </c>
    </row>
    <row r="67" spans="1:6" ht="25.5">
      <c r="A67" s="483"/>
      <c r="B67" s="464" t="s">
        <v>150</v>
      </c>
      <c r="C67" s="460" t="s">
        <v>7</v>
      </c>
      <c r="D67" s="461">
        <v>2</v>
      </c>
      <c r="E67" s="1560"/>
      <c r="F67" s="1554">
        <f t="shared" si="1"/>
        <v>0</v>
      </c>
    </row>
    <row r="68" spans="1:6">
      <c r="A68" s="483"/>
      <c r="B68" s="465" t="s">
        <v>149</v>
      </c>
      <c r="C68" s="460" t="s">
        <v>7</v>
      </c>
      <c r="D68" s="461">
        <v>3</v>
      </c>
      <c r="E68" s="1560"/>
      <c r="F68" s="1554">
        <f t="shared" si="1"/>
        <v>0</v>
      </c>
    </row>
    <row r="69" spans="1:6">
      <c r="A69" s="462"/>
      <c r="B69" s="1490" t="s">
        <v>138</v>
      </c>
      <c r="C69" s="460" t="s">
        <v>7</v>
      </c>
      <c r="D69" s="461">
        <v>2</v>
      </c>
      <c r="E69" s="1560"/>
      <c r="F69" s="1554">
        <f t="shared" si="1"/>
        <v>0</v>
      </c>
    </row>
    <row r="70" spans="1:6">
      <c r="A70" s="462"/>
      <c r="B70" s="1490" t="s">
        <v>139</v>
      </c>
      <c r="C70" s="460" t="s">
        <v>7</v>
      </c>
      <c r="D70" s="461">
        <v>3</v>
      </c>
      <c r="E70" s="1560"/>
      <c r="F70" s="1554">
        <f t="shared" si="1"/>
        <v>0</v>
      </c>
    </row>
    <row r="71" spans="1:6">
      <c r="A71" s="462"/>
      <c r="B71" s="1490" t="s">
        <v>47</v>
      </c>
      <c r="C71" s="460" t="s">
        <v>7</v>
      </c>
      <c r="D71" s="461">
        <v>1</v>
      </c>
      <c r="E71" s="1560"/>
      <c r="F71" s="1554">
        <f t="shared" si="1"/>
        <v>0</v>
      </c>
    </row>
    <row r="72" spans="1:6" ht="25.5">
      <c r="A72" s="462"/>
      <c r="B72" s="1490" t="s">
        <v>81</v>
      </c>
      <c r="C72" s="460" t="s">
        <v>7</v>
      </c>
      <c r="D72" s="461">
        <v>1</v>
      </c>
      <c r="E72" s="1560"/>
      <c r="F72" s="1554">
        <f t="shared" si="1"/>
        <v>0</v>
      </c>
    </row>
    <row r="73" spans="1:6" ht="38.25">
      <c r="A73" s="483"/>
      <c r="B73" s="1490" t="s">
        <v>41</v>
      </c>
      <c r="C73" s="460" t="s">
        <v>7</v>
      </c>
      <c r="D73" s="461">
        <v>1</v>
      </c>
      <c r="E73" s="1560"/>
      <c r="F73" s="1554">
        <f t="shared" si="1"/>
        <v>0</v>
      </c>
    </row>
    <row r="74" spans="1:6">
      <c r="A74" s="1488"/>
      <c r="B74" s="1488"/>
      <c r="C74" s="463"/>
      <c r="D74" s="463"/>
      <c r="E74" s="1477"/>
      <c r="F74" s="1554">
        <f t="shared" si="1"/>
        <v>0</v>
      </c>
    </row>
    <row r="75" spans="1:6" s="1475" customFormat="1" ht="127.5">
      <c r="A75" s="1483">
        <f>A65+1</f>
        <v>2</v>
      </c>
      <c r="B75" s="1489" t="s">
        <v>204</v>
      </c>
      <c r="C75" s="461" t="s">
        <v>7</v>
      </c>
      <c r="D75" s="461">
        <v>1</v>
      </c>
      <c r="E75" s="1479"/>
      <c r="F75" s="1554">
        <f t="shared" si="1"/>
        <v>0</v>
      </c>
    </row>
    <row r="76" spans="1:6" s="1475" customFormat="1" ht="76.5">
      <c r="A76" s="483"/>
      <c r="B76" s="464" t="s">
        <v>205</v>
      </c>
      <c r="C76" s="461" t="s">
        <v>7</v>
      </c>
      <c r="D76" s="461">
        <v>1</v>
      </c>
      <c r="E76" s="737"/>
      <c r="F76" s="1554">
        <f t="shared" si="1"/>
        <v>0</v>
      </c>
    </row>
    <row r="77" spans="1:6" s="1475" customFormat="1">
      <c r="A77" s="483"/>
      <c r="B77" s="1490" t="s">
        <v>184</v>
      </c>
      <c r="C77" s="461" t="s">
        <v>7</v>
      </c>
      <c r="D77" s="461">
        <v>1</v>
      </c>
      <c r="E77" s="1560"/>
      <c r="F77" s="1554">
        <f t="shared" si="1"/>
        <v>0</v>
      </c>
    </row>
    <row r="78" spans="1:6" s="1475" customFormat="1">
      <c r="A78" s="483"/>
      <c r="B78" s="1490" t="s">
        <v>185</v>
      </c>
      <c r="C78" s="461" t="s">
        <v>7</v>
      </c>
      <c r="D78" s="461">
        <v>1</v>
      </c>
      <c r="E78" s="1560"/>
      <c r="F78" s="1554">
        <f t="shared" si="1"/>
        <v>0</v>
      </c>
    </row>
    <row r="79" spans="1:6" s="1475" customFormat="1">
      <c r="A79" s="483"/>
      <c r="B79" s="1490" t="s">
        <v>132</v>
      </c>
      <c r="C79" s="461" t="s">
        <v>7</v>
      </c>
      <c r="D79" s="461">
        <v>5</v>
      </c>
      <c r="E79" s="1560"/>
      <c r="F79" s="1554">
        <f t="shared" si="1"/>
        <v>0</v>
      </c>
    </row>
    <row r="80" spans="1:6" s="1475" customFormat="1">
      <c r="A80" s="483"/>
      <c r="B80" s="1490" t="s">
        <v>129</v>
      </c>
      <c r="C80" s="461" t="s">
        <v>7</v>
      </c>
      <c r="D80" s="461">
        <v>9</v>
      </c>
      <c r="E80" s="1560"/>
      <c r="F80" s="1554">
        <f t="shared" si="1"/>
        <v>0</v>
      </c>
    </row>
    <row r="81" spans="1:6" ht="25.5">
      <c r="A81" s="483"/>
      <c r="B81" s="1490" t="s">
        <v>86</v>
      </c>
      <c r="C81" s="461" t="s">
        <v>7</v>
      </c>
      <c r="D81" s="461">
        <v>1</v>
      </c>
      <c r="E81" s="1560"/>
      <c r="F81" s="1554">
        <f t="shared" si="1"/>
        <v>0</v>
      </c>
    </row>
    <row r="82" spans="1:6" s="1475" customFormat="1" ht="38.25">
      <c r="A82" s="483"/>
      <c r="B82" s="1491" t="s">
        <v>186</v>
      </c>
      <c r="C82" s="461"/>
      <c r="D82" s="461"/>
      <c r="E82" s="1560"/>
      <c r="F82" s="1554"/>
    </row>
    <row r="83" spans="1:6">
      <c r="A83" s="483" t="s">
        <v>18</v>
      </c>
      <c r="B83" s="1490" t="s">
        <v>133</v>
      </c>
      <c r="C83" s="461" t="s">
        <v>7</v>
      </c>
      <c r="D83" s="461">
        <v>3</v>
      </c>
      <c r="E83" s="1560"/>
      <c r="F83" s="1554">
        <f t="shared" si="1"/>
        <v>0</v>
      </c>
    </row>
    <row r="84" spans="1:6">
      <c r="A84" s="483" t="s">
        <v>18</v>
      </c>
      <c r="B84" s="1490" t="s">
        <v>187</v>
      </c>
      <c r="C84" s="461" t="s">
        <v>7</v>
      </c>
      <c r="D84" s="461">
        <v>3</v>
      </c>
      <c r="E84" s="1560"/>
      <c r="F84" s="1554">
        <f t="shared" si="1"/>
        <v>0</v>
      </c>
    </row>
    <row r="85" spans="1:6">
      <c r="A85" s="483" t="s">
        <v>18</v>
      </c>
      <c r="B85" s="1490" t="s">
        <v>134</v>
      </c>
      <c r="C85" s="461" t="s">
        <v>7</v>
      </c>
      <c r="D85" s="461">
        <v>3</v>
      </c>
      <c r="E85" s="1560"/>
      <c r="F85" s="1554">
        <f t="shared" si="1"/>
        <v>0</v>
      </c>
    </row>
    <row r="86" spans="1:6">
      <c r="A86" s="483" t="s">
        <v>18</v>
      </c>
      <c r="B86" s="1490" t="s">
        <v>135</v>
      </c>
      <c r="C86" s="461" t="s">
        <v>7</v>
      </c>
      <c r="D86" s="461">
        <v>3</v>
      </c>
      <c r="E86" s="1560"/>
      <c r="F86" s="1554">
        <f t="shared" si="1"/>
        <v>0</v>
      </c>
    </row>
    <row r="87" spans="1:6">
      <c r="A87" s="483" t="s">
        <v>18</v>
      </c>
      <c r="B87" s="1490" t="s">
        <v>136</v>
      </c>
      <c r="C87" s="461" t="s">
        <v>7</v>
      </c>
      <c r="D87" s="461">
        <v>6</v>
      </c>
      <c r="E87" s="1560"/>
      <c r="F87" s="1554">
        <f t="shared" si="1"/>
        <v>0</v>
      </c>
    </row>
    <row r="88" spans="1:6">
      <c r="A88" s="483" t="s">
        <v>18</v>
      </c>
      <c r="B88" s="1490" t="s">
        <v>137</v>
      </c>
      <c r="C88" s="461" t="s">
        <v>7</v>
      </c>
      <c r="D88" s="461">
        <v>12</v>
      </c>
      <c r="E88" s="1560"/>
      <c r="F88" s="1554">
        <f t="shared" si="1"/>
        <v>0</v>
      </c>
    </row>
    <row r="89" spans="1:6">
      <c r="A89" s="483" t="s">
        <v>18</v>
      </c>
      <c r="B89" s="1490" t="s">
        <v>130</v>
      </c>
      <c r="C89" s="461" t="s">
        <v>7</v>
      </c>
      <c r="D89" s="461">
        <v>6</v>
      </c>
      <c r="E89" s="1560"/>
      <c r="F89" s="1554">
        <f t="shared" si="1"/>
        <v>0</v>
      </c>
    </row>
    <row r="90" spans="1:6">
      <c r="A90" s="483"/>
      <c r="B90" s="1490" t="s">
        <v>188</v>
      </c>
      <c r="C90" s="461" t="s">
        <v>7</v>
      </c>
      <c r="D90" s="461">
        <v>3</v>
      </c>
      <c r="E90" s="1560"/>
      <c r="F90" s="1554">
        <f t="shared" si="1"/>
        <v>0</v>
      </c>
    </row>
    <row r="91" spans="1:6" s="1475" customFormat="1" ht="25.5">
      <c r="A91" s="483"/>
      <c r="B91" s="1491" t="s">
        <v>189</v>
      </c>
      <c r="C91" s="461"/>
      <c r="D91" s="461"/>
      <c r="E91" s="1560"/>
      <c r="F91" s="1554"/>
    </row>
    <row r="92" spans="1:6" ht="25.5">
      <c r="A92" s="483"/>
      <c r="B92" s="1491" t="s">
        <v>191</v>
      </c>
      <c r="C92" s="461" t="s">
        <v>7</v>
      </c>
      <c r="D92" s="461">
        <v>1</v>
      </c>
      <c r="E92" s="1560"/>
      <c r="F92" s="1554">
        <f t="shared" si="1"/>
        <v>0</v>
      </c>
    </row>
    <row r="93" spans="1:6" ht="25.5">
      <c r="A93" s="483"/>
      <c r="B93" s="1491" t="s">
        <v>192</v>
      </c>
      <c r="C93" s="461" t="s">
        <v>7</v>
      </c>
      <c r="D93" s="461">
        <v>1</v>
      </c>
      <c r="E93" s="1560"/>
      <c r="F93" s="1554">
        <f t="shared" si="1"/>
        <v>0</v>
      </c>
    </row>
    <row r="94" spans="1:6" ht="25.5">
      <c r="A94" s="483"/>
      <c r="B94" s="1491" t="s">
        <v>193</v>
      </c>
      <c r="C94" s="461" t="s">
        <v>7</v>
      </c>
      <c r="D94" s="461">
        <v>3</v>
      </c>
      <c r="E94" s="1560"/>
      <c r="F94" s="1554">
        <f t="shared" si="1"/>
        <v>0</v>
      </c>
    </row>
    <row r="95" spans="1:6" s="1475" customFormat="1" ht="38.25">
      <c r="A95" s="483"/>
      <c r="B95" s="1491" t="s">
        <v>190</v>
      </c>
      <c r="C95" s="461"/>
      <c r="D95" s="461"/>
      <c r="E95" s="1560"/>
      <c r="F95" s="1554"/>
    </row>
    <row r="96" spans="1:6" ht="25.5">
      <c r="A96" s="483"/>
      <c r="B96" s="1491" t="s">
        <v>131</v>
      </c>
      <c r="C96" s="461" t="s">
        <v>7</v>
      </c>
      <c r="D96" s="461">
        <v>1</v>
      </c>
      <c r="E96" s="1560"/>
      <c r="F96" s="1554">
        <f t="shared" si="1"/>
        <v>0</v>
      </c>
    </row>
    <row r="97" spans="1:6" ht="25.5">
      <c r="A97" s="483"/>
      <c r="B97" s="1491" t="s">
        <v>125</v>
      </c>
      <c r="C97" s="461" t="s">
        <v>7</v>
      </c>
      <c r="D97" s="461">
        <v>3</v>
      </c>
      <c r="E97" s="1560"/>
      <c r="F97" s="1554">
        <f t="shared" si="1"/>
        <v>0</v>
      </c>
    </row>
    <row r="98" spans="1:6" ht="25.5">
      <c r="A98" s="483"/>
      <c r="B98" s="1491" t="s">
        <v>126</v>
      </c>
      <c r="C98" s="461" t="s">
        <v>7</v>
      </c>
      <c r="D98" s="461">
        <v>4</v>
      </c>
      <c r="E98" s="1560"/>
      <c r="F98" s="1554">
        <f t="shared" si="1"/>
        <v>0</v>
      </c>
    </row>
    <row r="99" spans="1:6" ht="25.5">
      <c r="A99" s="483"/>
      <c r="B99" s="1491" t="s">
        <v>195</v>
      </c>
      <c r="C99" s="461" t="s">
        <v>7</v>
      </c>
      <c r="D99" s="461">
        <v>1</v>
      </c>
      <c r="E99" s="1560"/>
      <c r="F99" s="1554">
        <f t="shared" si="1"/>
        <v>0</v>
      </c>
    </row>
    <row r="100" spans="1:6" ht="51">
      <c r="A100" s="483"/>
      <c r="B100" s="464" t="s">
        <v>194</v>
      </c>
      <c r="C100" s="461"/>
      <c r="D100" s="461"/>
      <c r="E100" s="1560"/>
      <c r="F100" s="1554"/>
    </row>
    <row r="101" spans="1:6">
      <c r="A101" s="483"/>
      <c r="B101" s="1490" t="s">
        <v>54</v>
      </c>
      <c r="C101" s="461" t="s">
        <v>7</v>
      </c>
      <c r="D101" s="461">
        <v>10</v>
      </c>
      <c r="E101" s="1560"/>
      <c r="F101" s="1554">
        <f t="shared" si="1"/>
        <v>0</v>
      </c>
    </row>
    <row r="102" spans="1:6">
      <c r="A102" s="483"/>
      <c r="B102" s="1490" t="s">
        <v>82</v>
      </c>
      <c r="C102" s="461" t="s">
        <v>7</v>
      </c>
      <c r="D102" s="461">
        <v>28</v>
      </c>
      <c r="E102" s="1560"/>
      <c r="F102" s="1554">
        <f t="shared" si="1"/>
        <v>0</v>
      </c>
    </row>
    <row r="103" spans="1:6">
      <c r="A103" s="483"/>
      <c r="B103" s="1490" t="s">
        <v>83</v>
      </c>
      <c r="C103" s="461" t="s">
        <v>7</v>
      </c>
      <c r="D103" s="461">
        <v>35</v>
      </c>
      <c r="E103" s="1560"/>
      <c r="F103" s="1554">
        <f t="shared" si="1"/>
        <v>0</v>
      </c>
    </row>
    <row r="104" spans="1:6">
      <c r="A104" s="483"/>
      <c r="B104" s="1490" t="s">
        <v>197</v>
      </c>
      <c r="C104" s="461" t="s">
        <v>7</v>
      </c>
      <c r="D104" s="461">
        <v>10</v>
      </c>
      <c r="E104" s="1560"/>
      <c r="F104" s="1554">
        <f t="shared" si="1"/>
        <v>0</v>
      </c>
    </row>
    <row r="105" spans="1:6">
      <c r="A105" s="483"/>
      <c r="B105" s="1490" t="s">
        <v>196</v>
      </c>
      <c r="C105" s="461" t="s">
        <v>7</v>
      </c>
      <c r="D105" s="461">
        <v>3</v>
      </c>
      <c r="E105" s="1560"/>
      <c r="F105" s="1554">
        <f t="shared" si="1"/>
        <v>0</v>
      </c>
    </row>
    <row r="106" spans="1:6">
      <c r="A106" s="483"/>
      <c r="B106" s="1490" t="s">
        <v>127</v>
      </c>
      <c r="C106" s="461" t="s">
        <v>7</v>
      </c>
      <c r="D106" s="461">
        <v>8</v>
      </c>
      <c r="E106" s="1560"/>
      <c r="F106" s="1554">
        <f t="shared" si="1"/>
        <v>0</v>
      </c>
    </row>
    <row r="107" spans="1:6" ht="38.25">
      <c r="A107" s="483"/>
      <c r="B107" s="464" t="s">
        <v>211</v>
      </c>
      <c r="C107" s="461"/>
      <c r="D107" s="461"/>
      <c r="E107" s="1560"/>
      <c r="F107" s="1554"/>
    </row>
    <row r="108" spans="1:6" ht="25.5">
      <c r="A108" s="483"/>
      <c r="B108" s="1491" t="s">
        <v>200</v>
      </c>
      <c r="C108" s="461" t="s">
        <v>7</v>
      </c>
      <c r="D108" s="461">
        <v>5</v>
      </c>
      <c r="E108" s="1560"/>
      <c r="F108" s="1554">
        <f t="shared" si="1"/>
        <v>0</v>
      </c>
    </row>
    <row r="109" spans="1:6" ht="25.5">
      <c r="A109" s="483"/>
      <c r="B109" s="1490" t="s">
        <v>201</v>
      </c>
      <c r="C109" s="461" t="s">
        <v>7</v>
      </c>
      <c r="D109" s="461">
        <v>2</v>
      </c>
      <c r="E109" s="1560"/>
      <c r="F109" s="1554">
        <f t="shared" si="1"/>
        <v>0</v>
      </c>
    </row>
    <row r="110" spans="1:6" ht="38.25">
      <c r="A110" s="483"/>
      <c r="B110" s="464" t="s">
        <v>199</v>
      </c>
      <c r="C110" s="461"/>
      <c r="D110" s="461"/>
      <c r="E110" s="1560"/>
      <c r="F110" s="1554"/>
    </row>
    <row r="111" spans="1:6">
      <c r="A111" s="483"/>
      <c r="B111" s="1490" t="s">
        <v>85</v>
      </c>
      <c r="C111" s="461" t="s">
        <v>7</v>
      </c>
      <c r="D111" s="461">
        <v>1</v>
      </c>
      <c r="E111" s="1560"/>
      <c r="F111" s="1554">
        <f t="shared" si="1"/>
        <v>0</v>
      </c>
    </row>
    <row r="112" spans="1:6" ht="25.5">
      <c r="A112" s="483"/>
      <c r="B112" s="1490" t="s">
        <v>202</v>
      </c>
      <c r="C112" s="461" t="s">
        <v>7</v>
      </c>
      <c r="D112" s="461">
        <v>7</v>
      </c>
      <c r="E112" s="1560"/>
      <c r="F112" s="1554">
        <f t="shared" si="1"/>
        <v>0</v>
      </c>
    </row>
    <row r="113" spans="1:6">
      <c r="A113" s="483"/>
      <c r="B113" s="1490" t="s">
        <v>55</v>
      </c>
      <c r="C113" s="461" t="s">
        <v>7</v>
      </c>
      <c r="D113" s="461">
        <v>1</v>
      </c>
      <c r="E113" s="1560"/>
      <c r="F113" s="1554">
        <f t="shared" si="1"/>
        <v>0</v>
      </c>
    </row>
    <row r="114" spans="1:6" ht="38.25">
      <c r="A114" s="483"/>
      <c r="B114" s="464" t="s">
        <v>203</v>
      </c>
      <c r="C114" s="461"/>
      <c r="D114" s="461"/>
      <c r="E114" s="1560"/>
      <c r="F114" s="1554"/>
    </row>
    <row r="115" spans="1:6">
      <c r="A115" s="462"/>
      <c r="B115" s="1490" t="s">
        <v>198</v>
      </c>
      <c r="C115" s="461" t="s">
        <v>7</v>
      </c>
      <c r="D115" s="461">
        <v>2</v>
      </c>
      <c r="E115" s="1560"/>
      <c r="F115" s="1554">
        <f t="shared" si="1"/>
        <v>0</v>
      </c>
    </row>
    <row r="116" spans="1:6" s="1566" customFormat="1" ht="38.25">
      <c r="A116" s="483"/>
      <c r="B116" s="1490" t="s">
        <v>152</v>
      </c>
      <c r="C116" s="461" t="s">
        <v>7</v>
      </c>
      <c r="D116" s="461">
        <v>1</v>
      </c>
      <c r="E116" s="737"/>
      <c r="F116" s="1554">
        <f t="shared" si="1"/>
        <v>0</v>
      </c>
    </row>
    <row r="117" spans="1:6" ht="38.25">
      <c r="A117" s="483"/>
      <c r="B117" s="1490" t="s">
        <v>41</v>
      </c>
      <c r="C117" s="461" t="s">
        <v>7</v>
      </c>
      <c r="D117" s="461">
        <v>1</v>
      </c>
      <c r="E117" s="1560"/>
      <c r="F117" s="1554">
        <f t="shared" si="1"/>
        <v>0</v>
      </c>
    </row>
    <row r="118" spans="1:6" ht="25.5">
      <c r="A118" s="483"/>
      <c r="B118" s="1492" t="s">
        <v>153</v>
      </c>
      <c r="C118" s="461" t="s">
        <v>7</v>
      </c>
      <c r="D118" s="461">
        <v>1</v>
      </c>
      <c r="E118" s="1560"/>
      <c r="F118" s="1554">
        <f t="shared" si="1"/>
        <v>0</v>
      </c>
    </row>
    <row r="119" spans="1:6">
      <c r="A119" s="483"/>
      <c r="B119" s="1493"/>
      <c r="C119" s="461"/>
      <c r="D119" s="461"/>
      <c r="E119" s="1560"/>
      <c r="F119" s="1554"/>
    </row>
    <row r="120" spans="1:6" s="1475" customFormat="1" ht="140.25">
      <c r="A120" s="1483">
        <f>A75+1</f>
        <v>3</v>
      </c>
      <c r="B120" s="1489" t="s">
        <v>608</v>
      </c>
      <c r="C120" s="461" t="s">
        <v>7</v>
      </c>
      <c r="D120" s="461">
        <v>1</v>
      </c>
      <c r="E120" s="1479"/>
      <c r="F120" s="1554">
        <f t="shared" si="1"/>
        <v>0</v>
      </c>
    </row>
    <row r="121" spans="1:6">
      <c r="A121" s="483"/>
      <c r="B121" s="1493"/>
      <c r="C121" s="461"/>
      <c r="D121" s="461"/>
      <c r="E121" s="1560"/>
      <c r="F121" s="1554"/>
    </row>
    <row r="122" spans="1:6" s="1475" customFormat="1" ht="102">
      <c r="A122" s="1483">
        <f>A120+1</f>
        <v>4</v>
      </c>
      <c r="B122" s="1489" t="s">
        <v>609</v>
      </c>
      <c r="C122" s="461" t="s">
        <v>7</v>
      </c>
      <c r="D122" s="461">
        <v>1</v>
      </c>
      <c r="E122" s="1479"/>
      <c r="F122" s="1554">
        <f t="shared" si="1"/>
        <v>0</v>
      </c>
    </row>
    <row r="123" spans="1:6" s="1475" customFormat="1" ht="76.5">
      <c r="A123" s="483"/>
      <c r="B123" s="464" t="s">
        <v>206</v>
      </c>
      <c r="C123" s="461" t="s">
        <v>7</v>
      </c>
      <c r="D123" s="461">
        <v>1</v>
      </c>
      <c r="E123" s="737"/>
      <c r="F123" s="1554">
        <f t="shared" si="1"/>
        <v>0</v>
      </c>
    </row>
    <row r="124" spans="1:6" ht="51">
      <c r="A124" s="483"/>
      <c r="B124" s="464" t="s">
        <v>207</v>
      </c>
      <c r="C124" s="461" t="s">
        <v>7</v>
      </c>
      <c r="D124" s="461">
        <v>1</v>
      </c>
      <c r="E124" s="1560"/>
      <c r="F124" s="1554">
        <f t="shared" si="1"/>
        <v>0</v>
      </c>
    </row>
    <row r="125" spans="1:6" ht="63.75">
      <c r="A125" s="483"/>
      <c r="B125" s="1494" t="s">
        <v>220</v>
      </c>
      <c r="C125" s="461" t="s">
        <v>7</v>
      </c>
      <c r="D125" s="461">
        <v>1</v>
      </c>
      <c r="E125" s="1560"/>
      <c r="F125" s="1554">
        <f t="shared" si="1"/>
        <v>0</v>
      </c>
    </row>
    <row r="126" spans="1:6" ht="38.25">
      <c r="A126" s="483"/>
      <c r="B126" s="1494" t="s">
        <v>209</v>
      </c>
      <c r="C126" s="461" t="s">
        <v>7</v>
      </c>
      <c r="D126" s="461">
        <v>3</v>
      </c>
      <c r="E126" s="1560"/>
      <c r="F126" s="1554">
        <f t="shared" si="1"/>
        <v>0</v>
      </c>
    </row>
    <row r="127" spans="1:6" ht="25.5">
      <c r="A127" s="483"/>
      <c r="B127" s="1491" t="s">
        <v>125</v>
      </c>
      <c r="C127" s="461" t="s">
        <v>7</v>
      </c>
      <c r="D127" s="461">
        <v>1</v>
      </c>
      <c r="E127" s="1560"/>
      <c r="F127" s="1554">
        <f t="shared" si="1"/>
        <v>0</v>
      </c>
    </row>
    <row r="128" spans="1:6" ht="25.5">
      <c r="A128" s="483"/>
      <c r="B128" s="1491" t="s">
        <v>126</v>
      </c>
      <c r="C128" s="461" t="s">
        <v>7</v>
      </c>
      <c r="D128" s="461">
        <v>1</v>
      </c>
      <c r="E128" s="1560"/>
      <c r="F128" s="1554">
        <f t="shared" si="1"/>
        <v>0</v>
      </c>
    </row>
    <row r="129" spans="1:6" ht="25.5">
      <c r="A129" s="483"/>
      <c r="B129" s="1491" t="s">
        <v>210</v>
      </c>
      <c r="C129" s="461" t="s">
        <v>7</v>
      </c>
      <c r="D129" s="461">
        <v>2</v>
      </c>
      <c r="E129" s="1560"/>
      <c r="F129" s="1554">
        <f t="shared" si="1"/>
        <v>0</v>
      </c>
    </row>
    <row r="130" spans="1:6" ht="51">
      <c r="A130" s="483"/>
      <c r="B130" s="464" t="s">
        <v>194</v>
      </c>
      <c r="C130" s="461"/>
      <c r="D130" s="461"/>
      <c r="E130" s="1560"/>
      <c r="F130" s="1554"/>
    </row>
    <row r="131" spans="1:6">
      <c r="A131" s="483"/>
      <c r="B131" s="1490" t="s">
        <v>54</v>
      </c>
      <c r="C131" s="461" t="s">
        <v>7</v>
      </c>
      <c r="D131" s="461">
        <v>10</v>
      </c>
      <c r="E131" s="1560"/>
      <c r="F131" s="1554">
        <f t="shared" ref="F131:F192" si="2">E131*D131</f>
        <v>0</v>
      </c>
    </row>
    <row r="132" spans="1:6">
      <c r="A132" s="483"/>
      <c r="B132" s="1490" t="s">
        <v>83</v>
      </c>
      <c r="C132" s="461" t="s">
        <v>7</v>
      </c>
      <c r="D132" s="461">
        <v>5</v>
      </c>
      <c r="E132" s="1560"/>
      <c r="F132" s="1554">
        <f t="shared" si="2"/>
        <v>0</v>
      </c>
    </row>
    <row r="133" spans="1:6">
      <c r="A133" s="483"/>
      <c r="B133" s="1490" t="s">
        <v>84</v>
      </c>
      <c r="C133" s="461" t="s">
        <v>7</v>
      </c>
      <c r="D133" s="461">
        <v>1</v>
      </c>
      <c r="E133" s="1560"/>
      <c r="F133" s="1554">
        <f t="shared" si="2"/>
        <v>0</v>
      </c>
    </row>
    <row r="134" spans="1:6">
      <c r="A134" s="483"/>
      <c r="B134" s="1490" t="s">
        <v>127</v>
      </c>
      <c r="C134" s="461" t="s">
        <v>7</v>
      </c>
      <c r="D134" s="461">
        <v>2</v>
      </c>
      <c r="E134" s="1560"/>
      <c r="F134" s="1554">
        <f t="shared" si="2"/>
        <v>0</v>
      </c>
    </row>
    <row r="135" spans="1:6" ht="38.25">
      <c r="A135" s="483"/>
      <c r="B135" s="464" t="s">
        <v>211</v>
      </c>
      <c r="C135" s="461"/>
      <c r="D135" s="461"/>
      <c r="E135" s="1560"/>
      <c r="F135" s="1554"/>
    </row>
    <row r="136" spans="1:6" ht="51">
      <c r="A136" s="483"/>
      <c r="B136" s="1491" t="s">
        <v>212</v>
      </c>
      <c r="C136" s="461" t="s">
        <v>7</v>
      </c>
      <c r="D136" s="461">
        <v>7</v>
      </c>
      <c r="E136" s="1560"/>
      <c r="F136" s="1554">
        <f t="shared" si="2"/>
        <v>0</v>
      </c>
    </row>
    <row r="137" spans="1:6" ht="63.75">
      <c r="A137" s="483"/>
      <c r="B137" s="464" t="s">
        <v>213</v>
      </c>
      <c r="C137" s="461" t="s">
        <v>7</v>
      </c>
      <c r="D137" s="461">
        <v>7</v>
      </c>
      <c r="E137" s="1560"/>
      <c r="F137" s="1554">
        <f t="shared" si="2"/>
        <v>0</v>
      </c>
    </row>
    <row r="138" spans="1:6" s="1566" customFormat="1" ht="38.25">
      <c r="A138" s="483"/>
      <c r="B138" s="1490" t="s">
        <v>152</v>
      </c>
      <c r="C138" s="461" t="s">
        <v>7</v>
      </c>
      <c r="D138" s="461">
        <v>1</v>
      </c>
      <c r="E138" s="737"/>
      <c r="F138" s="1554">
        <f t="shared" si="2"/>
        <v>0</v>
      </c>
    </row>
    <row r="139" spans="1:6" ht="38.25">
      <c r="A139" s="483"/>
      <c r="B139" s="1490" t="s">
        <v>41</v>
      </c>
      <c r="C139" s="461" t="s">
        <v>7</v>
      </c>
      <c r="D139" s="461">
        <v>1</v>
      </c>
      <c r="E139" s="1560"/>
      <c r="F139" s="1554">
        <f t="shared" si="2"/>
        <v>0</v>
      </c>
    </row>
    <row r="140" spans="1:6" ht="25.5">
      <c r="A140" s="483"/>
      <c r="B140" s="1492" t="s">
        <v>153</v>
      </c>
      <c r="C140" s="461" t="s">
        <v>7</v>
      </c>
      <c r="D140" s="461">
        <v>1</v>
      </c>
      <c r="E140" s="1560"/>
      <c r="F140" s="1554">
        <f t="shared" si="2"/>
        <v>0</v>
      </c>
    </row>
    <row r="141" spans="1:6">
      <c r="A141" s="483"/>
      <c r="B141" s="1493"/>
      <c r="C141" s="461"/>
      <c r="D141" s="461"/>
      <c r="E141" s="1560"/>
      <c r="F141" s="1554"/>
    </row>
    <row r="142" spans="1:6" s="1475" customFormat="1" ht="102">
      <c r="A142" s="1483">
        <f>A122+1</f>
        <v>5</v>
      </c>
      <c r="B142" s="1489" t="s">
        <v>610</v>
      </c>
      <c r="C142" s="461" t="s">
        <v>7</v>
      </c>
      <c r="D142" s="461">
        <v>1</v>
      </c>
      <c r="E142" s="1479"/>
      <c r="F142" s="1554">
        <f t="shared" si="2"/>
        <v>0</v>
      </c>
    </row>
    <row r="143" spans="1:6" s="1475" customFormat="1" ht="76.5">
      <c r="A143" s="483"/>
      <c r="B143" s="464" t="s">
        <v>206</v>
      </c>
      <c r="C143" s="461" t="s">
        <v>7</v>
      </c>
      <c r="D143" s="461">
        <v>1</v>
      </c>
      <c r="E143" s="737"/>
      <c r="F143" s="1554">
        <f t="shared" si="2"/>
        <v>0</v>
      </c>
    </row>
    <row r="144" spans="1:6" ht="51">
      <c r="A144" s="483"/>
      <c r="B144" s="464" t="s">
        <v>207</v>
      </c>
      <c r="C144" s="461" t="s">
        <v>7</v>
      </c>
      <c r="D144" s="461">
        <v>1</v>
      </c>
      <c r="E144" s="1560"/>
      <c r="F144" s="1554">
        <f t="shared" si="2"/>
        <v>0</v>
      </c>
    </row>
    <row r="145" spans="1:6" ht="63.75">
      <c r="A145" s="483"/>
      <c r="B145" s="1494" t="s">
        <v>208</v>
      </c>
      <c r="C145" s="461" t="s">
        <v>7</v>
      </c>
      <c r="D145" s="461">
        <v>4</v>
      </c>
      <c r="E145" s="1560"/>
      <c r="F145" s="1554">
        <f t="shared" si="2"/>
        <v>0</v>
      </c>
    </row>
    <row r="146" spans="1:6">
      <c r="A146" s="483"/>
      <c r="B146" s="1494" t="s">
        <v>188</v>
      </c>
      <c r="C146" s="461" t="s">
        <v>7</v>
      </c>
      <c r="D146" s="461">
        <v>3</v>
      </c>
      <c r="E146" s="1560"/>
      <c r="F146" s="1554">
        <f t="shared" si="2"/>
        <v>0</v>
      </c>
    </row>
    <row r="147" spans="1:6">
      <c r="A147" s="483"/>
      <c r="B147" s="1494" t="s">
        <v>214</v>
      </c>
      <c r="C147" s="461" t="s">
        <v>7</v>
      </c>
      <c r="D147" s="461">
        <v>3</v>
      </c>
      <c r="E147" s="1560"/>
      <c r="F147" s="1554">
        <f t="shared" si="2"/>
        <v>0</v>
      </c>
    </row>
    <row r="148" spans="1:6">
      <c r="A148" s="483"/>
      <c r="B148" s="1494" t="s">
        <v>215</v>
      </c>
      <c r="C148" s="461" t="s">
        <v>7</v>
      </c>
      <c r="D148" s="461">
        <v>6</v>
      </c>
      <c r="E148" s="1560"/>
      <c r="F148" s="1554">
        <f t="shared" si="2"/>
        <v>0</v>
      </c>
    </row>
    <row r="149" spans="1:6" ht="25.5">
      <c r="A149" s="483"/>
      <c r="B149" s="1494" t="s">
        <v>216</v>
      </c>
      <c r="C149" s="461"/>
      <c r="D149" s="461"/>
      <c r="E149" s="1560"/>
      <c r="F149" s="1554"/>
    </row>
    <row r="150" spans="1:6" ht="25.5">
      <c r="A150" s="483"/>
      <c r="B150" s="1491" t="s">
        <v>125</v>
      </c>
      <c r="C150" s="461" t="s">
        <v>7</v>
      </c>
      <c r="D150" s="461">
        <v>6</v>
      </c>
      <c r="E150" s="1560"/>
      <c r="F150" s="1554">
        <f t="shared" si="2"/>
        <v>0</v>
      </c>
    </row>
    <row r="151" spans="1:6" ht="25.5">
      <c r="A151" s="483"/>
      <c r="B151" s="1491" t="s">
        <v>126</v>
      </c>
      <c r="C151" s="461" t="s">
        <v>7</v>
      </c>
      <c r="D151" s="461">
        <v>1</v>
      </c>
      <c r="E151" s="1560"/>
      <c r="F151" s="1554">
        <f t="shared" si="2"/>
        <v>0</v>
      </c>
    </row>
    <row r="152" spans="1:6" ht="51">
      <c r="A152" s="483"/>
      <c r="B152" s="464" t="s">
        <v>194</v>
      </c>
      <c r="C152" s="461"/>
      <c r="D152" s="461"/>
      <c r="E152" s="1560"/>
      <c r="F152" s="1554"/>
    </row>
    <row r="153" spans="1:6">
      <c r="A153" s="483"/>
      <c r="B153" s="1490" t="s">
        <v>54</v>
      </c>
      <c r="C153" s="461" t="s">
        <v>7</v>
      </c>
      <c r="D153" s="461">
        <v>3</v>
      </c>
      <c r="E153" s="1560"/>
      <c r="F153" s="1554">
        <f t="shared" si="2"/>
        <v>0</v>
      </c>
    </row>
    <row r="154" spans="1:6">
      <c r="A154" s="483"/>
      <c r="B154" s="1490" t="s">
        <v>82</v>
      </c>
      <c r="C154" s="461" t="s">
        <v>7</v>
      </c>
      <c r="D154" s="461">
        <v>6</v>
      </c>
      <c r="E154" s="1560"/>
      <c r="F154" s="1554">
        <f t="shared" si="2"/>
        <v>0</v>
      </c>
    </row>
    <row r="155" spans="1:6">
      <c r="A155" s="483"/>
      <c r="B155" s="1490" t="s">
        <v>217</v>
      </c>
      <c r="C155" s="461" t="s">
        <v>7</v>
      </c>
      <c r="D155" s="461">
        <v>2</v>
      </c>
      <c r="E155" s="1560"/>
      <c r="F155" s="1554">
        <f t="shared" si="2"/>
        <v>0</v>
      </c>
    </row>
    <row r="156" spans="1:6">
      <c r="A156" s="483"/>
      <c r="B156" s="1490" t="s">
        <v>83</v>
      </c>
      <c r="C156" s="461" t="s">
        <v>7</v>
      </c>
      <c r="D156" s="461">
        <v>17</v>
      </c>
      <c r="E156" s="1560"/>
      <c r="F156" s="1554">
        <f t="shared" si="2"/>
        <v>0</v>
      </c>
    </row>
    <row r="157" spans="1:6">
      <c r="A157" s="483"/>
      <c r="B157" s="1490" t="s">
        <v>128</v>
      </c>
      <c r="C157" s="461" t="s">
        <v>7</v>
      </c>
      <c r="D157" s="461">
        <v>1</v>
      </c>
      <c r="E157" s="1560"/>
      <c r="F157" s="1554">
        <f t="shared" si="2"/>
        <v>0</v>
      </c>
    </row>
    <row r="158" spans="1:6">
      <c r="A158" s="483"/>
      <c r="B158" s="1490" t="s">
        <v>218</v>
      </c>
      <c r="C158" s="461" t="s">
        <v>7</v>
      </c>
      <c r="D158" s="461">
        <v>2</v>
      </c>
      <c r="E158" s="1560"/>
      <c r="F158" s="1554">
        <f t="shared" si="2"/>
        <v>0</v>
      </c>
    </row>
    <row r="159" spans="1:6">
      <c r="A159" s="483"/>
      <c r="B159" s="1490" t="s">
        <v>127</v>
      </c>
      <c r="C159" s="461" t="s">
        <v>7</v>
      </c>
      <c r="D159" s="461">
        <v>4</v>
      </c>
      <c r="E159" s="1560"/>
      <c r="F159" s="1554">
        <f t="shared" si="2"/>
        <v>0</v>
      </c>
    </row>
    <row r="160" spans="1:6" ht="38.25">
      <c r="A160" s="483"/>
      <c r="B160" s="464" t="s">
        <v>211</v>
      </c>
      <c r="C160" s="461"/>
      <c r="D160" s="461"/>
      <c r="E160" s="1560"/>
      <c r="F160" s="1554"/>
    </row>
    <row r="161" spans="1:6" ht="51">
      <c r="A161" s="483"/>
      <c r="B161" s="1491" t="s">
        <v>212</v>
      </c>
      <c r="C161" s="461" t="s">
        <v>7</v>
      </c>
      <c r="D161" s="461">
        <v>2</v>
      </c>
      <c r="E161" s="1560"/>
      <c r="F161" s="1554">
        <f t="shared" si="2"/>
        <v>0</v>
      </c>
    </row>
    <row r="162" spans="1:6" s="1566" customFormat="1" ht="38.25">
      <c r="A162" s="483"/>
      <c r="B162" s="1490" t="s">
        <v>152</v>
      </c>
      <c r="C162" s="461" t="s">
        <v>7</v>
      </c>
      <c r="D162" s="461">
        <v>1</v>
      </c>
      <c r="E162" s="737"/>
      <c r="F162" s="1554">
        <f t="shared" si="2"/>
        <v>0</v>
      </c>
    </row>
    <row r="163" spans="1:6" ht="38.25">
      <c r="A163" s="483"/>
      <c r="B163" s="1491" t="s">
        <v>41</v>
      </c>
      <c r="C163" s="461" t="s">
        <v>7</v>
      </c>
      <c r="D163" s="461">
        <v>1</v>
      </c>
      <c r="E163" s="1560"/>
      <c r="F163" s="1554">
        <f t="shared" si="2"/>
        <v>0</v>
      </c>
    </row>
    <row r="164" spans="1:6" ht="25.5">
      <c r="A164" s="483"/>
      <c r="B164" s="1492" t="s">
        <v>153</v>
      </c>
      <c r="C164" s="461" t="s">
        <v>7</v>
      </c>
      <c r="D164" s="461">
        <v>1</v>
      </c>
      <c r="E164" s="1560"/>
      <c r="F164" s="1554">
        <f t="shared" si="2"/>
        <v>0</v>
      </c>
    </row>
    <row r="165" spans="1:6">
      <c r="A165" s="483"/>
      <c r="B165" s="1493"/>
      <c r="C165" s="461"/>
      <c r="D165" s="461"/>
      <c r="E165" s="1560"/>
      <c r="F165" s="1554"/>
    </row>
    <row r="166" spans="1:6" s="1475" customFormat="1" ht="114.75">
      <c r="A166" s="1483">
        <f>A142+1</f>
        <v>6</v>
      </c>
      <c r="B166" s="1489" t="s">
        <v>611</v>
      </c>
      <c r="C166" s="461" t="s">
        <v>7</v>
      </c>
      <c r="D166" s="461">
        <v>1</v>
      </c>
      <c r="E166" s="1479"/>
      <c r="F166" s="1554">
        <f t="shared" si="2"/>
        <v>0</v>
      </c>
    </row>
    <row r="167" spans="1:6" s="1475" customFormat="1" ht="76.5">
      <c r="A167" s="483"/>
      <c r="B167" s="464" t="s">
        <v>206</v>
      </c>
      <c r="C167" s="461" t="s">
        <v>7</v>
      </c>
      <c r="D167" s="461">
        <v>1</v>
      </c>
      <c r="E167" s="737"/>
      <c r="F167" s="1554">
        <f t="shared" si="2"/>
        <v>0</v>
      </c>
    </row>
    <row r="168" spans="1:6" ht="51">
      <c r="A168" s="483"/>
      <c r="B168" s="464" t="s">
        <v>207</v>
      </c>
      <c r="C168" s="461" t="s">
        <v>7</v>
      </c>
      <c r="D168" s="461">
        <v>1</v>
      </c>
      <c r="E168" s="1560"/>
      <c r="F168" s="1554">
        <f t="shared" si="2"/>
        <v>0</v>
      </c>
    </row>
    <row r="169" spans="1:6" ht="63.75">
      <c r="A169" s="483"/>
      <c r="B169" s="1494" t="s">
        <v>220</v>
      </c>
      <c r="C169" s="461" t="s">
        <v>7</v>
      </c>
      <c r="D169" s="461">
        <v>1</v>
      </c>
      <c r="E169" s="1560"/>
      <c r="F169" s="1554">
        <f t="shared" si="2"/>
        <v>0</v>
      </c>
    </row>
    <row r="170" spans="1:6" ht="38.25">
      <c r="A170" s="483"/>
      <c r="B170" s="1494" t="s">
        <v>219</v>
      </c>
      <c r="C170" s="461" t="s">
        <v>7</v>
      </c>
      <c r="D170" s="461">
        <v>3</v>
      </c>
      <c r="E170" s="1560"/>
      <c r="F170" s="1554">
        <f t="shared" si="2"/>
        <v>0</v>
      </c>
    </row>
    <row r="171" spans="1:6" ht="25.5">
      <c r="A171" s="483"/>
      <c r="B171" s="1491" t="s">
        <v>125</v>
      </c>
      <c r="C171" s="461" t="s">
        <v>7</v>
      </c>
      <c r="D171" s="461">
        <v>3</v>
      </c>
      <c r="E171" s="1560"/>
      <c r="F171" s="1554">
        <f t="shared" si="2"/>
        <v>0</v>
      </c>
    </row>
    <row r="172" spans="1:6" ht="25.5">
      <c r="A172" s="483"/>
      <c r="B172" s="1491" t="s">
        <v>221</v>
      </c>
      <c r="C172" s="461" t="s">
        <v>7</v>
      </c>
      <c r="D172" s="461">
        <v>1</v>
      </c>
      <c r="E172" s="1560"/>
      <c r="F172" s="1554">
        <f t="shared" si="2"/>
        <v>0</v>
      </c>
    </row>
    <row r="173" spans="1:6" ht="25.5">
      <c r="A173" s="483"/>
      <c r="B173" s="1491" t="s">
        <v>126</v>
      </c>
      <c r="C173" s="461" t="s">
        <v>7</v>
      </c>
      <c r="D173" s="461">
        <v>2</v>
      </c>
      <c r="E173" s="1560"/>
      <c r="F173" s="1554">
        <f t="shared" si="2"/>
        <v>0</v>
      </c>
    </row>
    <row r="174" spans="1:6" ht="25.5">
      <c r="A174" s="483"/>
      <c r="B174" s="1491" t="s">
        <v>195</v>
      </c>
      <c r="C174" s="461" t="s">
        <v>7</v>
      </c>
      <c r="D174" s="461">
        <v>1</v>
      </c>
      <c r="E174" s="1560"/>
      <c r="F174" s="1554">
        <f t="shared" si="2"/>
        <v>0</v>
      </c>
    </row>
    <row r="175" spans="1:6" ht="51">
      <c r="A175" s="483"/>
      <c r="B175" s="464" t="s">
        <v>194</v>
      </c>
      <c r="C175" s="461"/>
      <c r="D175" s="461"/>
      <c r="E175" s="1560"/>
      <c r="F175" s="1554"/>
    </row>
    <row r="176" spans="1:6">
      <c r="A176" s="483"/>
      <c r="B176" s="1490" t="s">
        <v>54</v>
      </c>
      <c r="C176" s="461" t="s">
        <v>7</v>
      </c>
      <c r="D176" s="461">
        <v>13</v>
      </c>
      <c r="E176" s="1560"/>
      <c r="F176" s="1554">
        <f t="shared" si="2"/>
        <v>0</v>
      </c>
    </row>
    <row r="177" spans="1:6">
      <c r="A177" s="483"/>
      <c r="B177" s="1490" t="s">
        <v>82</v>
      </c>
      <c r="C177" s="461" t="s">
        <v>7</v>
      </c>
      <c r="D177" s="461">
        <v>15</v>
      </c>
      <c r="E177" s="1560"/>
      <c r="F177" s="1554">
        <f t="shared" si="2"/>
        <v>0</v>
      </c>
    </row>
    <row r="178" spans="1:6">
      <c r="A178" s="483"/>
      <c r="B178" s="1490" t="s">
        <v>83</v>
      </c>
      <c r="C178" s="461" t="s">
        <v>7</v>
      </c>
      <c r="D178" s="461">
        <v>24</v>
      </c>
      <c r="E178" s="1560"/>
      <c r="F178" s="1554">
        <f t="shared" si="2"/>
        <v>0</v>
      </c>
    </row>
    <row r="179" spans="1:6">
      <c r="A179" s="483"/>
      <c r="B179" s="1490" t="s">
        <v>222</v>
      </c>
      <c r="C179" s="461" t="s">
        <v>7</v>
      </c>
      <c r="D179" s="461">
        <v>2</v>
      </c>
      <c r="E179" s="1560"/>
      <c r="F179" s="1554">
        <f t="shared" si="2"/>
        <v>0</v>
      </c>
    </row>
    <row r="180" spans="1:6">
      <c r="A180" s="483"/>
      <c r="B180" s="1490" t="s">
        <v>197</v>
      </c>
      <c r="C180" s="461" t="s">
        <v>7</v>
      </c>
      <c r="D180" s="461">
        <v>10</v>
      </c>
      <c r="E180" s="1560"/>
      <c r="F180" s="1554">
        <f t="shared" si="2"/>
        <v>0</v>
      </c>
    </row>
    <row r="181" spans="1:6">
      <c r="A181" s="483"/>
      <c r="B181" s="1490" t="s">
        <v>196</v>
      </c>
      <c r="C181" s="461" t="s">
        <v>7</v>
      </c>
      <c r="D181" s="461">
        <v>5</v>
      </c>
      <c r="E181" s="1560"/>
      <c r="F181" s="1554">
        <f t="shared" si="2"/>
        <v>0</v>
      </c>
    </row>
    <row r="182" spans="1:6">
      <c r="A182" s="483"/>
      <c r="B182" s="1490" t="s">
        <v>223</v>
      </c>
      <c r="C182" s="461" t="s">
        <v>7</v>
      </c>
      <c r="D182" s="461">
        <v>8</v>
      </c>
      <c r="E182" s="1560"/>
      <c r="F182" s="1554">
        <f t="shared" si="2"/>
        <v>0</v>
      </c>
    </row>
    <row r="183" spans="1:6">
      <c r="A183" s="483"/>
      <c r="B183" s="1490" t="s">
        <v>224</v>
      </c>
      <c r="C183" s="461" t="s">
        <v>7</v>
      </c>
      <c r="D183" s="461">
        <v>2</v>
      </c>
      <c r="E183" s="1560"/>
      <c r="F183" s="1554">
        <f t="shared" si="2"/>
        <v>0</v>
      </c>
    </row>
    <row r="184" spans="1:6">
      <c r="A184" s="483"/>
      <c r="B184" s="1490" t="s">
        <v>127</v>
      </c>
      <c r="C184" s="461" t="s">
        <v>7</v>
      </c>
      <c r="D184" s="461">
        <v>6</v>
      </c>
      <c r="E184" s="1560"/>
      <c r="F184" s="1554">
        <f t="shared" si="2"/>
        <v>0</v>
      </c>
    </row>
    <row r="185" spans="1:6" ht="38.25">
      <c r="A185" s="483"/>
      <c r="B185" s="464" t="s">
        <v>211</v>
      </c>
      <c r="C185" s="461"/>
      <c r="D185" s="461"/>
      <c r="E185" s="1560"/>
      <c r="F185" s="1554"/>
    </row>
    <row r="186" spans="1:6" ht="25.5">
      <c r="A186" s="483"/>
      <c r="B186" s="1491" t="s">
        <v>225</v>
      </c>
      <c r="C186" s="461" t="s">
        <v>7</v>
      </c>
      <c r="D186" s="461">
        <v>7</v>
      </c>
      <c r="E186" s="1560"/>
      <c r="F186" s="1554">
        <f t="shared" si="2"/>
        <v>0</v>
      </c>
    </row>
    <row r="187" spans="1:6" ht="25.5">
      <c r="A187" s="483"/>
      <c r="B187" s="1490" t="s">
        <v>201</v>
      </c>
      <c r="C187" s="461" t="s">
        <v>7</v>
      </c>
      <c r="D187" s="461">
        <v>3</v>
      </c>
      <c r="E187" s="1560"/>
      <c r="F187" s="1554">
        <f t="shared" si="2"/>
        <v>0</v>
      </c>
    </row>
    <row r="188" spans="1:6" ht="38.25">
      <c r="A188" s="483"/>
      <c r="B188" s="464" t="s">
        <v>199</v>
      </c>
      <c r="C188" s="461"/>
      <c r="D188" s="461"/>
      <c r="E188" s="1560"/>
      <c r="F188" s="1554"/>
    </row>
    <row r="189" spans="1:6" ht="51">
      <c r="A189" s="483"/>
      <c r="B189" s="1490" t="s">
        <v>226</v>
      </c>
      <c r="C189" s="461" t="s">
        <v>7</v>
      </c>
      <c r="D189" s="461">
        <v>3</v>
      </c>
      <c r="E189" s="1560"/>
      <c r="F189" s="1554">
        <f t="shared" si="2"/>
        <v>0</v>
      </c>
    </row>
    <row r="190" spans="1:6" s="1566" customFormat="1" ht="38.25">
      <c r="A190" s="483"/>
      <c r="B190" s="1490" t="s">
        <v>152</v>
      </c>
      <c r="C190" s="461" t="s">
        <v>7</v>
      </c>
      <c r="D190" s="461">
        <v>1</v>
      </c>
      <c r="E190" s="737"/>
      <c r="F190" s="1554">
        <f t="shared" si="2"/>
        <v>0</v>
      </c>
    </row>
    <row r="191" spans="1:6" ht="38.25">
      <c r="A191" s="483"/>
      <c r="B191" s="1491" t="s">
        <v>41</v>
      </c>
      <c r="C191" s="461" t="s">
        <v>7</v>
      </c>
      <c r="D191" s="461">
        <v>1</v>
      </c>
      <c r="E191" s="1560"/>
      <c r="F191" s="1554">
        <f t="shared" si="2"/>
        <v>0</v>
      </c>
    </row>
    <row r="192" spans="1:6" ht="25.5">
      <c r="A192" s="483"/>
      <c r="B192" s="1492" t="s">
        <v>153</v>
      </c>
      <c r="C192" s="461" t="s">
        <v>7</v>
      </c>
      <c r="D192" s="461">
        <v>1</v>
      </c>
      <c r="E192" s="1560"/>
      <c r="F192" s="1554">
        <f t="shared" si="2"/>
        <v>0</v>
      </c>
    </row>
    <row r="193" spans="1:6">
      <c r="A193" s="483"/>
      <c r="B193" s="1493"/>
      <c r="C193" s="461"/>
      <c r="D193" s="461"/>
      <c r="E193" s="1560"/>
      <c r="F193" s="1554"/>
    </row>
    <row r="194" spans="1:6" s="1475" customFormat="1" ht="102">
      <c r="A194" s="1483">
        <f>A166+1</f>
        <v>7</v>
      </c>
      <c r="B194" s="1489" t="s">
        <v>612</v>
      </c>
      <c r="C194" s="461" t="s">
        <v>7</v>
      </c>
      <c r="D194" s="461">
        <v>1</v>
      </c>
      <c r="E194" s="1479"/>
      <c r="F194" s="1554">
        <f t="shared" ref="F194:F257" si="3">E194*D194</f>
        <v>0</v>
      </c>
    </row>
    <row r="195" spans="1:6" s="1475" customFormat="1" ht="76.5">
      <c r="A195" s="483"/>
      <c r="B195" s="464" t="s">
        <v>227</v>
      </c>
      <c r="C195" s="461" t="s">
        <v>7</v>
      </c>
      <c r="D195" s="461">
        <v>1</v>
      </c>
      <c r="E195" s="737"/>
      <c r="F195" s="1554">
        <f t="shared" si="3"/>
        <v>0</v>
      </c>
    </row>
    <row r="196" spans="1:6" ht="51">
      <c r="A196" s="483"/>
      <c r="B196" s="464" t="s">
        <v>207</v>
      </c>
      <c r="C196" s="461" t="s">
        <v>7</v>
      </c>
      <c r="D196" s="461">
        <v>1</v>
      </c>
      <c r="E196" s="1560"/>
      <c r="F196" s="1554">
        <f t="shared" si="3"/>
        <v>0</v>
      </c>
    </row>
    <row r="197" spans="1:6" ht="63.75">
      <c r="A197" s="483"/>
      <c r="B197" s="1494" t="s">
        <v>220</v>
      </c>
      <c r="C197" s="461" t="s">
        <v>7</v>
      </c>
      <c r="D197" s="461">
        <v>1</v>
      </c>
      <c r="E197" s="1560"/>
      <c r="F197" s="1554">
        <f t="shared" si="3"/>
        <v>0</v>
      </c>
    </row>
    <row r="198" spans="1:6" ht="38.25">
      <c r="A198" s="483"/>
      <c r="B198" s="1494" t="s">
        <v>219</v>
      </c>
      <c r="C198" s="461" t="s">
        <v>7</v>
      </c>
      <c r="D198" s="461">
        <v>3</v>
      </c>
      <c r="E198" s="1560"/>
      <c r="F198" s="1554">
        <f t="shared" si="3"/>
        <v>0</v>
      </c>
    </row>
    <row r="199" spans="1:6" ht="25.5">
      <c r="A199" s="483"/>
      <c r="B199" s="1491" t="s">
        <v>125</v>
      </c>
      <c r="C199" s="461" t="s">
        <v>7</v>
      </c>
      <c r="D199" s="461">
        <v>4</v>
      </c>
      <c r="E199" s="1560"/>
      <c r="F199" s="1554">
        <f t="shared" si="3"/>
        <v>0</v>
      </c>
    </row>
    <row r="200" spans="1:6" ht="25.5">
      <c r="A200" s="483"/>
      <c r="B200" s="1491" t="s">
        <v>126</v>
      </c>
      <c r="C200" s="461" t="s">
        <v>7</v>
      </c>
      <c r="D200" s="461">
        <v>4</v>
      </c>
      <c r="E200" s="1560"/>
      <c r="F200" s="1554">
        <f t="shared" si="3"/>
        <v>0</v>
      </c>
    </row>
    <row r="201" spans="1:6" ht="51">
      <c r="A201" s="483"/>
      <c r="B201" s="464" t="s">
        <v>194</v>
      </c>
      <c r="C201" s="461"/>
      <c r="D201" s="461"/>
      <c r="E201" s="1560"/>
      <c r="F201" s="1554"/>
    </row>
    <row r="202" spans="1:6">
      <c r="A202" s="483"/>
      <c r="B202" s="1490" t="s">
        <v>54</v>
      </c>
      <c r="C202" s="461" t="s">
        <v>7</v>
      </c>
      <c r="D202" s="461">
        <v>12</v>
      </c>
      <c r="E202" s="1560"/>
      <c r="F202" s="1554">
        <f t="shared" si="3"/>
        <v>0</v>
      </c>
    </row>
    <row r="203" spans="1:6">
      <c r="A203" s="483"/>
      <c r="B203" s="1490" t="s">
        <v>82</v>
      </c>
      <c r="C203" s="461" t="s">
        <v>7</v>
      </c>
      <c r="D203" s="461">
        <v>25</v>
      </c>
      <c r="E203" s="1560"/>
      <c r="F203" s="1554">
        <f t="shared" si="3"/>
        <v>0</v>
      </c>
    </row>
    <row r="204" spans="1:6">
      <c r="A204" s="483"/>
      <c r="B204" s="1490" t="s">
        <v>83</v>
      </c>
      <c r="C204" s="461" t="s">
        <v>7</v>
      </c>
      <c r="D204" s="461">
        <v>42</v>
      </c>
      <c r="E204" s="1560"/>
      <c r="F204" s="1554">
        <f t="shared" si="3"/>
        <v>0</v>
      </c>
    </row>
    <row r="205" spans="1:6">
      <c r="A205" s="483"/>
      <c r="B205" s="1490" t="s">
        <v>197</v>
      </c>
      <c r="C205" s="461" t="s">
        <v>7</v>
      </c>
      <c r="D205" s="461">
        <v>15</v>
      </c>
      <c r="E205" s="1560"/>
      <c r="F205" s="1554">
        <f t="shared" si="3"/>
        <v>0</v>
      </c>
    </row>
    <row r="206" spans="1:6">
      <c r="A206" s="483"/>
      <c r="B206" s="1490" t="s">
        <v>127</v>
      </c>
      <c r="C206" s="461" t="s">
        <v>7</v>
      </c>
      <c r="D206" s="461">
        <v>7</v>
      </c>
      <c r="E206" s="1560"/>
      <c r="F206" s="1554">
        <f t="shared" si="3"/>
        <v>0</v>
      </c>
    </row>
    <row r="207" spans="1:6" ht="38.25">
      <c r="A207" s="483"/>
      <c r="B207" s="464" t="s">
        <v>211</v>
      </c>
      <c r="C207" s="461"/>
      <c r="D207" s="461"/>
      <c r="E207" s="1560"/>
      <c r="F207" s="1554"/>
    </row>
    <row r="208" spans="1:6" ht="25.5">
      <c r="A208" s="483"/>
      <c r="B208" s="1491" t="s">
        <v>225</v>
      </c>
      <c r="C208" s="461" t="s">
        <v>7</v>
      </c>
      <c r="D208" s="461">
        <v>6</v>
      </c>
      <c r="E208" s="1560"/>
      <c r="F208" s="1554">
        <f t="shared" si="3"/>
        <v>0</v>
      </c>
    </row>
    <row r="209" spans="1:6" ht="25.5">
      <c r="A209" s="483"/>
      <c r="B209" s="1490" t="s">
        <v>228</v>
      </c>
      <c r="C209" s="461" t="s">
        <v>7</v>
      </c>
      <c r="D209" s="461">
        <v>4</v>
      </c>
      <c r="E209" s="1560"/>
      <c r="F209" s="1554">
        <f t="shared" si="3"/>
        <v>0</v>
      </c>
    </row>
    <row r="210" spans="1:6" ht="38.25">
      <c r="A210" s="483"/>
      <c r="B210" s="464" t="s">
        <v>199</v>
      </c>
      <c r="C210" s="461"/>
      <c r="D210" s="461"/>
      <c r="E210" s="1560"/>
      <c r="F210" s="1554"/>
    </row>
    <row r="211" spans="1:6" s="1566" customFormat="1" ht="38.25">
      <c r="A211" s="483"/>
      <c r="B211" s="1490" t="s">
        <v>152</v>
      </c>
      <c r="C211" s="461" t="s">
        <v>7</v>
      </c>
      <c r="D211" s="461">
        <v>1</v>
      </c>
      <c r="E211" s="737"/>
      <c r="F211" s="1554">
        <f t="shared" si="3"/>
        <v>0</v>
      </c>
    </row>
    <row r="212" spans="1:6" ht="38.25">
      <c r="A212" s="483"/>
      <c r="B212" s="1491" t="s">
        <v>41</v>
      </c>
      <c r="C212" s="461" t="s">
        <v>7</v>
      </c>
      <c r="D212" s="461">
        <v>1</v>
      </c>
      <c r="E212" s="1560"/>
      <c r="F212" s="1554">
        <f t="shared" si="3"/>
        <v>0</v>
      </c>
    </row>
    <row r="213" spans="1:6" ht="25.5">
      <c r="A213" s="483"/>
      <c r="B213" s="1492" t="s">
        <v>153</v>
      </c>
      <c r="C213" s="461" t="s">
        <v>7</v>
      </c>
      <c r="D213" s="461">
        <v>1</v>
      </c>
      <c r="E213" s="1560"/>
      <c r="F213" s="1554">
        <f t="shared" si="3"/>
        <v>0</v>
      </c>
    </row>
    <row r="214" spans="1:6">
      <c r="A214" s="483"/>
      <c r="B214" s="1492"/>
      <c r="C214" s="461"/>
      <c r="D214" s="461"/>
      <c r="E214" s="1560"/>
      <c r="F214" s="1554"/>
    </row>
    <row r="215" spans="1:6" s="1475" customFormat="1" ht="102">
      <c r="A215" s="1483">
        <f>A194+1</f>
        <v>8</v>
      </c>
      <c r="B215" s="1489" t="s">
        <v>613</v>
      </c>
      <c r="C215" s="461" t="s">
        <v>7</v>
      </c>
      <c r="D215" s="461">
        <v>1</v>
      </c>
      <c r="E215" s="1479"/>
      <c r="F215" s="1554">
        <f t="shared" si="3"/>
        <v>0</v>
      </c>
    </row>
    <row r="216" spans="1:6" s="1475" customFormat="1" ht="76.5">
      <c r="A216" s="483"/>
      <c r="B216" s="464" t="s">
        <v>227</v>
      </c>
      <c r="C216" s="461" t="s">
        <v>7</v>
      </c>
      <c r="D216" s="461">
        <v>1</v>
      </c>
      <c r="E216" s="737"/>
      <c r="F216" s="1554">
        <f t="shared" si="3"/>
        <v>0</v>
      </c>
    </row>
    <row r="217" spans="1:6" ht="51">
      <c r="A217" s="483"/>
      <c r="B217" s="464" t="s">
        <v>207</v>
      </c>
      <c r="C217" s="461" t="s">
        <v>7</v>
      </c>
      <c r="D217" s="461">
        <v>1</v>
      </c>
      <c r="E217" s="1560"/>
      <c r="F217" s="1554">
        <f t="shared" si="3"/>
        <v>0</v>
      </c>
    </row>
    <row r="218" spans="1:6" ht="63.75">
      <c r="A218" s="483"/>
      <c r="B218" s="1494" t="s">
        <v>220</v>
      </c>
      <c r="C218" s="461" t="s">
        <v>7</v>
      </c>
      <c r="D218" s="461">
        <v>1</v>
      </c>
      <c r="E218" s="1560"/>
      <c r="F218" s="1554">
        <f t="shared" si="3"/>
        <v>0</v>
      </c>
    </row>
    <row r="219" spans="1:6" ht="38.25">
      <c r="A219" s="483"/>
      <c r="B219" s="1494" t="s">
        <v>219</v>
      </c>
      <c r="C219" s="461" t="s">
        <v>7</v>
      </c>
      <c r="D219" s="461">
        <v>3</v>
      </c>
      <c r="E219" s="1560"/>
      <c r="F219" s="1554">
        <f t="shared" si="3"/>
        <v>0</v>
      </c>
    </row>
    <row r="220" spans="1:6" ht="25.5">
      <c r="A220" s="483"/>
      <c r="B220" s="1491" t="s">
        <v>125</v>
      </c>
      <c r="C220" s="461" t="s">
        <v>7</v>
      </c>
      <c r="D220" s="461">
        <v>3</v>
      </c>
      <c r="E220" s="1560"/>
      <c r="F220" s="1554">
        <f t="shared" si="3"/>
        <v>0</v>
      </c>
    </row>
    <row r="221" spans="1:6" ht="25.5">
      <c r="A221" s="483"/>
      <c r="B221" s="1491" t="s">
        <v>126</v>
      </c>
      <c r="C221" s="461" t="s">
        <v>7</v>
      </c>
      <c r="D221" s="461">
        <v>3</v>
      </c>
      <c r="E221" s="1560"/>
      <c r="F221" s="1554">
        <f t="shared" si="3"/>
        <v>0</v>
      </c>
    </row>
    <row r="222" spans="1:6" ht="51">
      <c r="A222" s="483"/>
      <c r="B222" s="464" t="s">
        <v>194</v>
      </c>
      <c r="C222" s="461"/>
      <c r="D222" s="461"/>
      <c r="E222" s="1560"/>
      <c r="F222" s="1554"/>
    </row>
    <row r="223" spans="1:6">
      <c r="A223" s="483"/>
      <c r="B223" s="1490" t="s">
        <v>54</v>
      </c>
      <c r="C223" s="461" t="s">
        <v>7</v>
      </c>
      <c r="D223" s="461">
        <v>6</v>
      </c>
      <c r="E223" s="1560"/>
      <c r="F223" s="1554">
        <f t="shared" si="3"/>
        <v>0</v>
      </c>
    </row>
    <row r="224" spans="1:6">
      <c r="A224" s="483"/>
      <c r="B224" s="1490" t="s">
        <v>82</v>
      </c>
      <c r="C224" s="461" t="s">
        <v>7</v>
      </c>
      <c r="D224" s="461">
        <v>22</v>
      </c>
      <c r="E224" s="1560"/>
      <c r="F224" s="1554">
        <f t="shared" si="3"/>
        <v>0</v>
      </c>
    </row>
    <row r="225" spans="1:6">
      <c r="A225" s="483"/>
      <c r="B225" s="1490" t="s">
        <v>83</v>
      </c>
      <c r="C225" s="461" t="s">
        <v>7</v>
      </c>
      <c r="D225" s="461">
        <v>30</v>
      </c>
      <c r="E225" s="1560"/>
      <c r="F225" s="1554">
        <f t="shared" si="3"/>
        <v>0</v>
      </c>
    </row>
    <row r="226" spans="1:6">
      <c r="A226" s="483"/>
      <c r="B226" s="1490" t="s">
        <v>197</v>
      </c>
      <c r="C226" s="461" t="s">
        <v>7</v>
      </c>
      <c r="D226" s="461">
        <v>8</v>
      </c>
      <c r="E226" s="1560"/>
      <c r="F226" s="1554">
        <f t="shared" si="3"/>
        <v>0</v>
      </c>
    </row>
    <row r="227" spans="1:6">
      <c r="A227" s="483"/>
      <c r="B227" s="1490" t="s">
        <v>127</v>
      </c>
      <c r="C227" s="461" t="s">
        <v>7</v>
      </c>
      <c r="D227" s="461">
        <v>6</v>
      </c>
      <c r="E227" s="1560"/>
      <c r="F227" s="1554">
        <f t="shared" si="3"/>
        <v>0</v>
      </c>
    </row>
    <row r="228" spans="1:6" ht="38.25">
      <c r="A228" s="483"/>
      <c r="B228" s="464" t="s">
        <v>211</v>
      </c>
      <c r="C228" s="461"/>
      <c r="D228" s="461"/>
      <c r="E228" s="1560"/>
      <c r="F228" s="1554"/>
    </row>
    <row r="229" spans="1:6" ht="25.5">
      <c r="A229" s="483"/>
      <c r="B229" s="1491" t="s">
        <v>225</v>
      </c>
      <c r="C229" s="461" t="s">
        <v>7</v>
      </c>
      <c r="D229" s="461">
        <v>3</v>
      </c>
      <c r="E229" s="1560"/>
      <c r="F229" s="1554">
        <f t="shared" si="3"/>
        <v>0</v>
      </c>
    </row>
    <row r="230" spans="1:6" ht="25.5">
      <c r="A230" s="483"/>
      <c r="B230" s="1490" t="s">
        <v>228</v>
      </c>
      <c r="C230" s="461" t="s">
        <v>7</v>
      </c>
      <c r="D230" s="461">
        <v>3</v>
      </c>
      <c r="E230" s="1560"/>
      <c r="F230" s="1554">
        <f t="shared" si="3"/>
        <v>0</v>
      </c>
    </row>
    <row r="231" spans="1:6" ht="38.25">
      <c r="A231" s="483"/>
      <c r="B231" s="464" t="s">
        <v>199</v>
      </c>
      <c r="C231" s="461"/>
      <c r="D231" s="461"/>
      <c r="E231" s="1560"/>
      <c r="F231" s="1554"/>
    </row>
    <row r="232" spans="1:6" s="1566" customFormat="1" ht="38.25">
      <c r="A232" s="483"/>
      <c r="B232" s="1490" t="s">
        <v>152</v>
      </c>
      <c r="C232" s="461" t="s">
        <v>7</v>
      </c>
      <c r="D232" s="461">
        <v>1</v>
      </c>
      <c r="E232" s="737"/>
      <c r="F232" s="1554">
        <f t="shared" si="3"/>
        <v>0</v>
      </c>
    </row>
    <row r="233" spans="1:6" ht="38.25">
      <c r="A233" s="483"/>
      <c r="B233" s="1491" t="s">
        <v>41</v>
      </c>
      <c r="C233" s="461" t="s">
        <v>7</v>
      </c>
      <c r="D233" s="461">
        <v>1</v>
      </c>
      <c r="E233" s="1560"/>
      <c r="F233" s="1554">
        <f t="shared" si="3"/>
        <v>0</v>
      </c>
    </row>
    <row r="234" spans="1:6" ht="25.5">
      <c r="A234" s="483"/>
      <c r="B234" s="1492" t="s">
        <v>153</v>
      </c>
      <c r="C234" s="461" t="s">
        <v>7</v>
      </c>
      <c r="D234" s="461">
        <v>1</v>
      </c>
      <c r="E234" s="1560"/>
      <c r="F234" s="1554">
        <f t="shared" si="3"/>
        <v>0</v>
      </c>
    </row>
    <row r="235" spans="1:6">
      <c r="A235" s="483"/>
      <c r="B235" s="1492"/>
      <c r="C235" s="461"/>
      <c r="D235" s="461"/>
      <c r="E235" s="1560"/>
      <c r="F235" s="1554"/>
    </row>
    <row r="236" spans="1:6" s="1475" customFormat="1" ht="102">
      <c r="A236" s="1483">
        <f>A215+1</f>
        <v>9</v>
      </c>
      <c r="B236" s="1489" t="s">
        <v>614</v>
      </c>
      <c r="C236" s="461" t="s">
        <v>7</v>
      </c>
      <c r="D236" s="461">
        <v>1</v>
      </c>
      <c r="E236" s="1479"/>
      <c r="F236" s="1554">
        <f t="shared" si="3"/>
        <v>0</v>
      </c>
    </row>
    <row r="237" spans="1:6" s="1475" customFormat="1" ht="76.5">
      <c r="A237" s="483"/>
      <c r="B237" s="464" t="s">
        <v>227</v>
      </c>
      <c r="C237" s="461" t="s">
        <v>7</v>
      </c>
      <c r="D237" s="461">
        <v>1</v>
      </c>
      <c r="E237" s="737"/>
      <c r="F237" s="1554">
        <f t="shared" si="3"/>
        <v>0</v>
      </c>
    </row>
    <row r="238" spans="1:6" ht="51">
      <c r="A238" s="483"/>
      <c r="B238" s="464" t="s">
        <v>207</v>
      </c>
      <c r="C238" s="461" t="s">
        <v>7</v>
      </c>
      <c r="D238" s="461">
        <v>1</v>
      </c>
      <c r="E238" s="1560"/>
      <c r="F238" s="1554">
        <f t="shared" si="3"/>
        <v>0</v>
      </c>
    </row>
    <row r="239" spans="1:6" ht="63.75">
      <c r="A239" s="483"/>
      <c r="B239" s="1494" t="s">
        <v>220</v>
      </c>
      <c r="C239" s="461" t="s">
        <v>7</v>
      </c>
      <c r="D239" s="461">
        <v>1</v>
      </c>
      <c r="E239" s="1560"/>
      <c r="F239" s="1554">
        <f t="shared" si="3"/>
        <v>0</v>
      </c>
    </row>
    <row r="240" spans="1:6" ht="38.25">
      <c r="A240" s="483"/>
      <c r="B240" s="1494" t="s">
        <v>219</v>
      </c>
      <c r="C240" s="461" t="s">
        <v>7</v>
      </c>
      <c r="D240" s="461">
        <v>3</v>
      </c>
      <c r="E240" s="1560"/>
      <c r="F240" s="1554">
        <f t="shared" si="3"/>
        <v>0</v>
      </c>
    </row>
    <row r="241" spans="1:6" ht="25.5">
      <c r="A241" s="483"/>
      <c r="B241" s="1491" t="s">
        <v>125</v>
      </c>
      <c r="C241" s="461" t="s">
        <v>7</v>
      </c>
      <c r="D241" s="461">
        <v>2</v>
      </c>
      <c r="E241" s="1560"/>
      <c r="F241" s="1554">
        <f t="shared" si="3"/>
        <v>0</v>
      </c>
    </row>
    <row r="242" spans="1:6" ht="25.5">
      <c r="A242" s="483"/>
      <c r="B242" s="1491" t="s">
        <v>126</v>
      </c>
      <c r="C242" s="461" t="s">
        <v>7</v>
      </c>
      <c r="D242" s="461">
        <v>3</v>
      </c>
      <c r="E242" s="1560"/>
      <c r="F242" s="1554">
        <f t="shared" si="3"/>
        <v>0</v>
      </c>
    </row>
    <row r="243" spans="1:6" ht="51">
      <c r="A243" s="483"/>
      <c r="B243" s="464" t="s">
        <v>194</v>
      </c>
      <c r="C243" s="461"/>
      <c r="D243" s="461"/>
      <c r="E243" s="1560"/>
      <c r="F243" s="1554"/>
    </row>
    <row r="244" spans="1:6">
      <c r="A244" s="483"/>
      <c r="B244" s="1490" t="s">
        <v>54</v>
      </c>
      <c r="C244" s="461" t="s">
        <v>7</v>
      </c>
      <c r="D244" s="461">
        <v>5</v>
      </c>
      <c r="E244" s="1560"/>
      <c r="F244" s="1554">
        <f t="shared" si="3"/>
        <v>0</v>
      </c>
    </row>
    <row r="245" spans="1:6">
      <c r="A245" s="483"/>
      <c r="B245" s="1490" t="s">
        <v>82</v>
      </c>
      <c r="C245" s="461" t="s">
        <v>7</v>
      </c>
      <c r="D245" s="461">
        <v>18</v>
      </c>
      <c r="E245" s="1560"/>
      <c r="F245" s="1554">
        <f t="shared" si="3"/>
        <v>0</v>
      </c>
    </row>
    <row r="246" spans="1:6">
      <c r="A246" s="483"/>
      <c r="B246" s="1490" t="s">
        <v>83</v>
      </c>
      <c r="C246" s="461" t="s">
        <v>7</v>
      </c>
      <c r="D246" s="461">
        <v>22</v>
      </c>
      <c r="E246" s="1560"/>
      <c r="F246" s="1554">
        <f t="shared" si="3"/>
        <v>0</v>
      </c>
    </row>
    <row r="247" spans="1:6">
      <c r="A247" s="483"/>
      <c r="B247" s="1490" t="s">
        <v>197</v>
      </c>
      <c r="C247" s="461" t="s">
        <v>7</v>
      </c>
      <c r="D247" s="461">
        <v>5</v>
      </c>
      <c r="E247" s="1560"/>
      <c r="F247" s="1554">
        <f t="shared" si="3"/>
        <v>0</v>
      </c>
    </row>
    <row r="248" spans="1:6">
      <c r="A248" s="483"/>
      <c r="B248" s="1490" t="s">
        <v>127</v>
      </c>
      <c r="C248" s="461" t="s">
        <v>7</v>
      </c>
      <c r="D248" s="461">
        <v>4</v>
      </c>
      <c r="E248" s="1560"/>
      <c r="F248" s="1554">
        <f t="shared" si="3"/>
        <v>0</v>
      </c>
    </row>
    <row r="249" spans="1:6" ht="38.25">
      <c r="A249" s="483"/>
      <c r="B249" s="464" t="s">
        <v>211</v>
      </c>
      <c r="C249" s="461"/>
      <c r="D249" s="461"/>
      <c r="E249" s="1560"/>
      <c r="F249" s="1554"/>
    </row>
    <row r="250" spans="1:6" ht="51">
      <c r="A250" s="483"/>
      <c r="B250" s="1491" t="s">
        <v>229</v>
      </c>
      <c r="C250" s="461" t="s">
        <v>7</v>
      </c>
      <c r="D250" s="461">
        <v>3</v>
      </c>
      <c r="E250" s="1560"/>
      <c r="F250" s="1554">
        <f t="shared" si="3"/>
        <v>0</v>
      </c>
    </row>
    <row r="251" spans="1:6" s="1566" customFormat="1" ht="38.25">
      <c r="A251" s="483"/>
      <c r="B251" s="1490" t="s">
        <v>152</v>
      </c>
      <c r="C251" s="461" t="s">
        <v>7</v>
      </c>
      <c r="D251" s="461">
        <v>1</v>
      </c>
      <c r="E251" s="737"/>
      <c r="F251" s="1554">
        <f t="shared" si="3"/>
        <v>0</v>
      </c>
    </row>
    <row r="252" spans="1:6" ht="38.25">
      <c r="A252" s="483"/>
      <c r="B252" s="1491" t="s">
        <v>41</v>
      </c>
      <c r="C252" s="461" t="s">
        <v>7</v>
      </c>
      <c r="D252" s="461">
        <v>1</v>
      </c>
      <c r="E252" s="1560"/>
      <c r="F252" s="1554">
        <f t="shared" si="3"/>
        <v>0</v>
      </c>
    </row>
    <row r="253" spans="1:6" ht="25.5">
      <c r="A253" s="483"/>
      <c r="B253" s="1492" t="s">
        <v>153</v>
      </c>
      <c r="C253" s="461" t="s">
        <v>7</v>
      </c>
      <c r="D253" s="461">
        <v>1</v>
      </c>
      <c r="E253" s="1560"/>
      <c r="F253" s="1554">
        <f t="shared" si="3"/>
        <v>0</v>
      </c>
    </row>
    <row r="254" spans="1:6">
      <c r="A254" s="483"/>
      <c r="B254" s="1492"/>
      <c r="C254" s="461"/>
      <c r="D254" s="461"/>
      <c r="E254" s="1560"/>
      <c r="F254" s="1554"/>
    </row>
    <row r="255" spans="1:6" s="1475" customFormat="1" ht="102">
      <c r="A255" s="1483">
        <f>A236+1</f>
        <v>10</v>
      </c>
      <c r="B255" s="1489" t="s">
        <v>615</v>
      </c>
      <c r="C255" s="461" t="s">
        <v>7</v>
      </c>
      <c r="D255" s="461">
        <v>1</v>
      </c>
      <c r="E255" s="1479"/>
      <c r="F255" s="1554">
        <f t="shared" si="3"/>
        <v>0</v>
      </c>
    </row>
    <row r="256" spans="1:6" s="1475" customFormat="1" ht="76.5">
      <c r="A256" s="483"/>
      <c r="B256" s="464" t="s">
        <v>227</v>
      </c>
      <c r="C256" s="461" t="s">
        <v>7</v>
      </c>
      <c r="D256" s="461">
        <v>1</v>
      </c>
      <c r="E256" s="737"/>
      <c r="F256" s="1554">
        <f t="shared" si="3"/>
        <v>0</v>
      </c>
    </row>
    <row r="257" spans="1:6" ht="51">
      <c r="A257" s="483"/>
      <c r="B257" s="464" t="s">
        <v>207</v>
      </c>
      <c r="C257" s="461" t="s">
        <v>7</v>
      </c>
      <c r="D257" s="461">
        <v>1</v>
      </c>
      <c r="E257" s="1560"/>
      <c r="F257" s="1554">
        <f t="shared" si="3"/>
        <v>0</v>
      </c>
    </row>
    <row r="258" spans="1:6" ht="63.75">
      <c r="A258" s="483"/>
      <c r="B258" s="1494" t="s">
        <v>220</v>
      </c>
      <c r="C258" s="461" t="s">
        <v>7</v>
      </c>
      <c r="D258" s="461">
        <v>1</v>
      </c>
      <c r="E258" s="1560"/>
      <c r="F258" s="1554">
        <f t="shared" ref="F258:F289" si="4">E258*D258</f>
        <v>0</v>
      </c>
    </row>
    <row r="259" spans="1:6" ht="38.25">
      <c r="A259" s="483"/>
      <c r="B259" s="1494" t="s">
        <v>219</v>
      </c>
      <c r="C259" s="461" t="s">
        <v>7</v>
      </c>
      <c r="D259" s="461">
        <v>3</v>
      </c>
      <c r="E259" s="1560"/>
      <c r="F259" s="1554">
        <f t="shared" si="4"/>
        <v>0</v>
      </c>
    </row>
    <row r="260" spans="1:6" ht="25.5">
      <c r="A260" s="483"/>
      <c r="B260" s="1491" t="s">
        <v>125</v>
      </c>
      <c r="C260" s="461" t="s">
        <v>7</v>
      </c>
      <c r="D260" s="461">
        <v>1</v>
      </c>
      <c r="E260" s="1560"/>
      <c r="F260" s="1554">
        <f t="shared" si="4"/>
        <v>0</v>
      </c>
    </row>
    <row r="261" spans="1:6" ht="25.5">
      <c r="A261" s="483"/>
      <c r="B261" s="1491" t="s">
        <v>126</v>
      </c>
      <c r="C261" s="461" t="s">
        <v>7</v>
      </c>
      <c r="D261" s="461">
        <v>1</v>
      </c>
      <c r="E261" s="1560"/>
      <c r="F261" s="1554">
        <f t="shared" si="4"/>
        <v>0</v>
      </c>
    </row>
    <row r="262" spans="1:6" ht="51">
      <c r="A262" s="483"/>
      <c r="B262" s="464" t="s">
        <v>194</v>
      </c>
      <c r="C262" s="461"/>
      <c r="D262" s="461"/>
      <c r="E262" s="1560"/>
      <c r="F262" s="1554"/>
    </row>
    <row r="263" spans="1:6">
      <c r="A263" s="483"/>
      <c r="B263" s="1490" t="s">
        <v>54</v>
      </c>
      <c r="C263" s="461" t="s">
        <v>7</v>
      </c>
      <c r="D263" s="461">
        <v>1</v>
      </c>
      <c r="E263" s="1560"/>
      <c r="F263" s="1554">
        <f t="shared" si="4"/>
        <v>0</v>
      </c>
    </row>
    <row r="264" spans="1:6">
      <c r="A264" s="483"/>
      <c r="B264" s="1490" t="s">
        <v>82</v>
      </c>
      <c r="C264" s="461" t="s">
        <v>7</v>
      </c>
      <c r="D264" s="461">
        <v>10</v>
      </c>
      <c r="E264" s="1560"/>
      <c r="F264" s="1554">
        <f t="shared" si="4"/>
        <v>0</v>
      </c>
    </row>
    <row r="265" spans="1:6">
      <c r="A265" s="483"/>
      <c r="B265" s="1490" t="s">
        <v>83</v>
      </c>
      <c r="C265" s="461" t="s">
        <v>7</v>
      </c>
      <c r="D265" s="461">
        <v>12</v>
      </c>
      <c r="E265" s="1560"/>
      <c r="F265" s="1554">
        <f t="shared" si="4"/>
        <v>0</v>
      </c>
    </row>
    <row r="266" spans="1:6">
      <c r="A266" s="483"/>
      <c r="B266" s="1490" t="s">
        <v>127</v>
      </c>
      <c r="C266" s="461" t="s">
        <v>7</v>
      </c>
      <c r="D266" s="461">
        <v>2</v>
      </c>
      <c r="E266" s="1560"/>
      <c r="F266" s="1554">
        <f t="shared" si="4"/>
        <v>0</v>
      </c>
    </row>
    <row r="267" spans="1:6" ht="38.25">
      <c r="A267" s="483"/>
      <c r="B267" s="464" t="s">
        <v>211</v>
      </c>
      <c r="C267" s="461"/>
      <c r="D267" s="461"/>
      <c r="E267" s="1560"/>
      <c r="F267" s="1554"/>
    </row>
    <row r="268" spans="1:6" s="1566" customFormat="1" ht="38.25">
      <c r="A268" s="483"/>
      <c r="B268" s="1490" t="s">
        <v>152</v>
      </c>
      <c r="C268" s="461" t="s">
        <v>7</v>
      </c>
      <c r="D268" s="461">
        <v>1</v>
      </c>
      <c r="E268" s="737"/>
      <c r="F268" s="1554">
        <f t="shared" si="4"/>
        <v>0</v>
      </c>
    </row>
    <row r="269" spans="1:6" ht="38.25">
      <c r="A269" s="483"/>
      <c r="B269" s="1491" t="s">
        <v>41</v>
      </c>
      <c r="C269" s="461" t="s">
        <v>7</v>
      </c>
      <c r="D269" s="461">
        <v>1</v>
      </c>
      <c r="E269" s="1560"/>
      <c r="F269" s="1554">
        <f t="shared" si="4"/>
        <v>0</v>
      </c>
    </row>
    <row r="270" spans="1:6" ht="25.5">
      <c r="A270" s="483"/>
      <c r="B270" s="1492" t="s">
        <v>153</v>
      </c>
      <c r="C270" s="461" t="s">
        <v>7</v>
      </c>
      <c r="D270" s="461">
        <v>1</v>
      </c>
      <c r="E270" s="1560"/>
      <c r="F270" s="1554">
        <f t="shared" si="4"/>
        <v>0</v>
      </c>
    </row>
    <row r="271" spans="1:6">
      <c r="A271" s="483"/>
      <c r="B271" s="1492"/>
      <c r="C271" s="461"/>
      <c r="D271" s="461"/>
      <c r="E271" s="1560"/>
      <c r="F271" s="1554"/>
    </row>
    <row r="272" spans="1:6" s="1475" customFormat="1" ht="102">
      <c r="A272" s="1483">
        <f>A255+1</f>
        <v>11</v>
      </c>
      <c r="B272" s="1489" t="s">
        <v>616</v>
      </c>
      <c r="C272" s="461" t="s">
        <v>7</v>
      </c>
      <c r="D272" s="461">
        <v>1</v>
      </c>
      <c r="E272" s="1479"/>
      <c r="F272" s="1554">
        <f t="shared" si="4"/>
        <v>0</v>
      </c>
    </row>
    <row r="273" spans="1:6">
      <c r="B273" s="1490" t="s">
        <v>119</v>
      </c>
      <c r="C273" s="461" t="s">
        <v>7</v>
      </c>
      <c r="D273" s="461">
        <v>1</v>
      </c>
      <c r="E273" s="1479"/>
      <c r="F273" s="1554">
        <f t="shared" si="4"/>
        <v>0</v>
      </c>
    </row>
    <row r="274" spans="1:6">
      <c r="B274" s="1490" t="s">
        <v>120</v>
      </c>
      <c r="C274" s="461" t="s">
        <v>7</v>
      </c>
      <c r="D274" s="461">
        <v>1</v>
      </c>
      <c r="E274" s="1479"/>
      <c r="F274" s="1554">
        <f t="shared" si="4"/>
        <v>0</v>
      </c>
    </row>
    <row r="275" spans="1:6">
      <c r="B275" s="1490" t="s">
        <v>112</v>
      </c>
      <c r="C275" s="461" t="s">
        <v>7</v>
      </c>
      <c r="D275" s="461">
        <v>1</v>
      </c>
      <c r="E275" s="1479"/>
      <c r="F275" s="1554">
        <f t="shared" si="4"/>
        <v>0</v>
      </c>
    </row>
    <row r="276" spans="1:6" s="1566" customFormat="1">
      <c r="A276" s="483"/>
      <c r="B276" s="1495" t="s">
        <v>117</v>
      </c>
      <c r="C276" s="461" t="s">
        <v>7</v>
      </c>
      <c r="D276" s="461">
        <v>1</v>
      </c>
      <c r="E276" s="1479"/>
      <c r="F276" s="1554">
        <f t="shared" si="4"/>
        <v>0</v>
      </c>
    </row>
    <row r="277" spans="1:6" s="1566" customFormat="1">
      <c r="A277" s="483"/>
      <c r="B277" s="1495" t="s">
        <v>118</v>
      </c>
      <c r="C277" s="461" t="s">
        <v>7</v>
      </c>
      <c r="D277" s="461">
        <v>1</v>
      </c>
      <c r="E277" s="737"/>
      <c r="F277" s="1554">
        <f t="shared" si="4"/>
        <v>0</v>
      </c>
    </row>
    <row r="278" spans="1:6" s="1566" customFormat="1" ht="25.5">
      <c r="A278" s="483"/>
      <c r="B278" s="1496" t="s">
        <v>121</v>
      </c>
      <c r="C278" s="461" t="s">
        <v>7</v>
      </c>
      <c r="D278" s="461">
        <v>15</v>
      </c>
      <c r="E278" s="737"/>
      <c r="F278" s="1554">
        <f t="shared" si="4"/>
        <v>0</v>
      </c>
    </row>
    <row r="279" spans="1:6" s="1566" customFormat="1" ht="25.5">
      <c r="A279" s="483"/>
      <c r="B279" s="1496" t="s">
        <v>113</v>
      </c>
      <c r="C279" s="461" t="s">
        <v>7</v>
      </c>
      <c r="D279" s="461">
        <v>15</v>
      </c>
      <c r="E279" s="737"/>
      <c r="F279" s="1554">
        <f t="shared" si="4"/>
        <v>0</v>
      </c>
    </row>
    <row r="280" spans="1:6" s="1566" customFormat="1" ht="25.5">
      <c r="A280" s="483"/>
      <c r="B280" s="1496" t="s">
        <v>114</v>
      </c>
      <c r="C280" s="461" t="s">
        <v>7</v>
      </c>
      <c r="D280" s="461">
        <v>15</v>
      </c>
      <c r="E280" s="737"/>
      <c r="F280" s="1554">
        <f t="shared" si="4"/>
        <v>0</v>
      </c>
    </row>
    <row r="281" spans="1:6">
      <c r="A281" s="483"/>
      <c r="B281" s="1490" t="s">
        <v>82</v>
      </c>
      <c r="C281" s="461" t="s">
        <v>7</v>
      </c>
      <c r="D281" s="461">
        <v>1</v>
      </c>
      <c r="E281" s="1560"/>
      <c r="F281" s="1554">
        <f t="shared" si="4"/>
        <v>0</v>
      </c>
    </row>
    <row r="282" spans="1:6">
      <c r="A282" s="483"/>
      <c r="B282" s="1490" t="s">
        <v>115</v>
      </c>
      <c r="C282" s="461" t="s">
        <v>7</v>
      </c>
      <c r="D282" s="461">
        <v>1</v>
      </c>
      <c r="E282" s="1560"/>
      <c r="F282" s="1554">
        <f t="shared" si="4"/>
        <v>0</v>
      </c>
    </row>
    <row r="283" spans="1:6">
      <c r="A283" s="483"/>
      <c r="B283" s="1490" t="s">
        <v>54</v>
      </c>
      <c r="C283" s="461" t="s">
        <v>7</v>
      </c>
      <c r="D283" s="461">
        <v>15</v>
      </c>
      <c r="E283" s="1560"/>
      <c r="F283" s="1554">
        <f t="shared" si="4"/>
        <v>0</v>
      </c>
    </row>
    <row r="284" spans="1:6">
      <c r="A284" s="483"/>
      <c r="B284" s="1490" t="s">
        <v>116</v>
      </c>
      <c r="C284" s="461" t="s">
        <v>7</v>
      </c>
      <c r="D284" s="461">
        <v>4</v>
      </c>
      <c r="E284" s="1560"/>
      <c r="F284" s="1554">
        <f t="shared" si="4"/>
        <v>0</v>
      </c>
    </row>
    <row r="285" spans="1:6">
      <c r="A285" s="483"/>
      <c r="B285" s="1490" t="s">
        <v>123</v>
      </c>
      <c r="C285" s="461" t="s">
        <v>7</v>
      </c>
      <c r="D285" s="461">
        <v>1</v>
      </c>
      <c r="E285" s="1560"/>
      <c r="F285" s="1554">
        <f t="shared" si="4"/>
        <v>0</v>
      </c>
    </row>
    <row r="286" spans="1:6">
      <c r="A286" s="483"/>
      <c r="B286" s="1490" t="s">
        <v>124</v>
      </c>
      <c r="C286" s="461" t="s">
        <v>7</v>
      </c>
      <c r="D286" s="461">
        <v>1</v>
      </c>
      <c r="E286" s="1560"/>
      <c r="F286" s="1554">
        <f t="shared" si="4"/>
        <v>0</v>
      </c>
    </row>
    <row r="287" spans="1:6">
      <c r="A287" s="462"/>
      <c r="B287" s="1490" t="s">
        <v>122</v>
      </c>
      <c r="C287" s="461" t="s">
        <v>7</v>
      </c>
      <c r="D287" s="461">
        <v>1</v>
      </c>
      <c r="E287" s="1560"/>
      <c r="F287" s="1554">
        <f t="shared" si="4"/>
        <v>0</v>
      </c>
    </row>
    <row r="288" spans="1:6" ht="38.25">
      <c r="A288" s="483"/>
      <c r="B288" s="1490" t="s">
        <v>41</v>
      </c>
      <c r="C288" s="461" t="s">
        <v>8</v>
      </c>
      <c r="D288" s="461"/>
      <c r="E288" s="1560"/>
      <c r="F288" s="1554">
        <f t="shared" si="4"/>
        <v>0</v>
      </c>
    </row>
    <row r="289" spans="1:8" ht="25.5">
      <c r="A289" s="483"/>
      <c r="B289" s="1492" t="s">
        <v>153</v>
      </c>
      <c r="C289" s="461" t="s">
        <v>7</v>
      </c>
      <c r="D289" s="461">
        <v>1</v>
      </c>
      <c r="E289" s="1560"/>
      <c r="F289" s="1554">
        <f t="shared" si="4"/>
        <v>0</v>
      </c>
    </row>
    <row r="290" spans="1:8">
      <c r="A290" s="483"/>
      <c r="B290" s="1497"/>
      <c r="C290" s="463"/>
      <c r="D290" s="463"/>
      <c r="E290" s="1477"/>
      <c r="F290" s="853"/>
    </row>
    <row r="291" spans="1:8" s="1565" customFormat="1">
      <c r="A291" s="856"/>
      <c r="B291" s="496" t="s">
        <v>46</v>
      </c>
      <c r="C291" s="1487"/>
      <c r="D291" s="1487"/>
      <c r="E291" s="1481" t="s">
        <v>11</v>
      </c>
      <c r="F291" s="736">
        <f>SUM(F65:F289)</f>
        <v>0</v>
      </c>
      <c r="H291" s="1475"/>
    </row>
    <row r="292" spans="1:8" s="1475" customFormat="1">
      <c r="A292" s="472"/>
      <c r="B292" s="1498"/>
      <c r="C292" s="475"/>
      <c r="D292" s="475"/>
      <c r="E292" s="738"/>
      <c r="F292" s="736"/>
    </row>
    <row r="293" spans="1:8" s="1475" customFormat="1">
      <c r="A293" s="472"/>
      <c r="B293" s="1498"/>
      <c r="C293" s="475"/>
      <c r="D293" s="475"/>
      <c r="E293" s="738"/>
      <c r="F293" s="736"/>
    </row>
    <row r="294" spans="1:8" s="1475" customFormat="1">
      <c r="A294" s="858" t="s">
        <v>43</v>
      </c>
      <c r="B294" s="858" t="s">
        <v>603</v>
      </c>
      <c r="C294" s="475"/>
      <c r="D294" s="475"/>
      <c r="E294" s="738"/>
      <c r="F294" s="736"/>
    </row>
    <row r="295" spans="1:8" s="1475" customFormat="1" ht="15" customHeight="1">
      <c r="A295" s="472"/>
      <c r="B295" s="1498"/>
      <c r="C295" s="475"/>
      <c r="D295" s="475"/>
      <c r="E295" s="738"/>
      <c r="F295" s="736"/>
    </row>
    <row r="296" spans="1:8" s="1475" customFormat="1" ht="89.25">
      <c r="A296" s="1483">
        <v>1</v>
      </c>
      <c r="B296" s="1499" t="s">
        <v>238</v>
      </c>
      <c r="C296" s="475"/>
      <c r="D296" s="475"/>
      <c r="E296" s="738"/>
      <c r="F296" s="736"/>
      <c r="H296" s="751"/>
    </row>
    <row r="297" spans="1:8" s="1475" customFormat="1">
      <c r="A297" s="472"/>
      <c r="B297" s="467" t="s">
        <v>617</v>
      </c>
      <c r="C297" s="471" t="s">
        <v>6</v>
      </c>
      <c r="D297" s="471">
        <v>36</v>
      </c>
      <c r="E297" s="1560"/>
      <c r="F297" s="740">
        <f>E297*D297</f>
        <v>0</v>
      </c>
    </row>
    <row r="298" spans="1:8" s="1475" customFormat="1">
      <c r="A298" s="472"/>
      <c r="B298" s="467" t="s">
        <v>618</v>
      </c>
      <c r="C298" s="471" t="s">
        <v>6</v>
      </c>
      <c r="D298" s="471">
        <v>145</v>
      </c>
      <c r="E298" s="1560"/>
      <c r="F298" s="740">
        <f t="shared" ref="F298:F361" si="5">E298*D298</f>
        <v>0</v>
      </c>
    </row>
    <row r="299" spans="1:8" s="1475" customFormat="1">
      <c r="A299" s="472"/>
      <c r="B299" s="467" t="s">
        <v>619</v>
      </c>
      <c r="C299" s="471" t="s">
        <v>6</v>
      </c>
      <c r="D299" s="471">
        <v>855</v>
      </c>
      <c r="E299" s="1560"/>
      <c r="F299" s="740">
        <f t="shared" si="5"/>
        <v>0</v>
      </c>
    </row>
    <row r="300" spans="1:8" s="1475" customFormat="1" ht="15" customHeight="1">
      <c r="A300" s="472"/>
      <c r="B300" s="1498"/>
      <c r="C300" s="475"/>
      <c r="D300" s="475"/>
      <c r="E300" s="738"/>
      <c r="F300" s="740"/>
    </row>
    <row r="301" spans="1:8" s="1475" customFormat="1" ht="63.75">
      <c r="A301" s="859">
        <f>A296+1</f>
        <v>2</v>
      </c>
      <c r="B301" s="860" t="s">
        <v>239</v>
      </c>
      <c r="C301" s="475"/>
      <c r="D301" s="475"/>
      <c r="E301" s="738"/>
      <c r="F301" s="740"/>
    </row>
    <row r="302" spans="1:8" s="1475" customFormat="1" ht="25.5">
      <c r="A302" s="472"/>
      <c r="B302" s="466" t="s">
        <v>622</v>
      </c>
      <c r="C302" s="471" t="s">
        <v>6</v>
      </c>
      <c r="D302" s="471">
        <v>184</v>
      </c>
      <c r="E302" s="737"/>
      <c r="F302" s="740">
        <f t="shared" si="5"/>
        <v>0</v>
      </c>
    </row>
    <row r="303" spans="1:8" s="1475" customFormat="1" ht="25.5">
      <c r="A303" s="472"/>
      <c r="B303" s="466" t="s">
        <v>621</v>
      </c>
      <c r="C303" s="471" t="s">
        <v>6</v>
      </c>
      <c r="D303" s="471">
        <v>125</v>
      </c>
      <c r="E303" s="737"/>
      <c r="F303" s="740">
        <f t="shared" si="5"/>
        <v>0</v>
      </c>
    </row>
    <row r="304" spans="1:8" s="1475" customFormat="1" ht="25.5">
      <c r="A304" s="472"/>
      <c r="B304" s="466" t="s">
        <v>620</v>
      </c>
      <c r="C304" s="471" t="s">
        <v>6</v>
      </c>
      <c r="D304" s="471">
        <v>133</v>
      </c>
      <c r="E304" s="737"/>
      <c r="F304" s="740">
        <f t="shared" si="5"/>
        <v>0</v>
      </c>
    </row>
    <row r="305" spans="1:8" s="1475" customFormat="1" ht="15" customHeight="1">
      <c r="A305" s="472"/>
      <c r="B305" s="1498"/>
      <c r="C305" s="475"/>
      <c r="D305" s="475"/>
      <c r="E305" s="738"/>
      <c r="F305" s="740"/>
    </row>
    <row r="306" spans="1:8" s="1475" customFormat="1">
      <c r="A306" s="1483">
        <f>A301+1</f>
        <v>3</v>
      </c>
      <c r="B306" s="860" t="s">
        <v>142</v>
      </c>
      <c r="C306" s="475"/>
      <c r="D306" s="475"/>
      <c r="E306" s="738"/>
      <c r="F306" s="740"/>
      <c r="H306" s="751"/>
    </row>
    <row r="307" spans="1:8" s="1475" customFormat="1">
      <c r="A307" s="472"/>
      <c r="B307" s="467" t="s">
        <v>623</v>
      </c>
      <c r="C307" s="471" t="s">
        <v>6</v>
      </c>
      <c r="D307" s="471">
        <f>250+600+700+600+1000+250+350</f>
        <v>3750</v>
      </c>
      <c r="E307" s="1560"/>
      <c r="F307" s="740">
        <f t="shared" si="5"/>
        <v>0</v>
      </c>
    </row>
    <row r="308" spans="1:8" s="1475" customFormat="1">
      <c r="A308" s="472"/>
      <c r="B308" s="468" t="s">
        <v>624</v>
      </c>
      <c r="C308" s="471" t="s">
        <v>6</v>
      </c>
      <c r="D308" s="471">
        <v>450</v>
      </c>
      <c r="E308" s="1560"/>
      <c r="F308" s="740">
        <f t="shared" si="5"/>
        <v>0</v>
      </c>
      <c r="H308" s="1565"/>
    </row>
    <row r="309" spans="1:8" s="1475" customFormat="1">
      <c r="A309" s="472"/>
      <c r="B309" s="468" t="s">
        <v>625</v>
      </c>
      <c r="C309" s="1500" t="s">
        <v>6</v>
      </c>
      <c r="D309" s="1500">
        <v>288</v>
      </c>
      <c r="E309" s="1560"/>
      <c r="F309" s="740">
        <f t="shared" si="5"/>
        <v>0</v>
      </c>
      <c r="H309" s="1565"/>
    </row>
    <row r="310" spans="1:8" s="1475" customFormat="1">
      <c r="A310" s="472"/>
      <c r="B310" s="468" t="s">
        <v>626</v>
      </c>
      <c r="C310" s="471" t="s">
        <v>6</v>
      </c>
      <c r="D310" s="471">
        <v>168</v>
      </c>
      <c r="E310" s="1560"/>
      <c r="F310" s="740">
        <f t="shared" si="5"/>
        <v>0</v>
      </c>
      <c r="H310" s="1565"/>
    </row>
    <row r="311" spans="1:8" s="1475" customFormat="1">
      <c r="A311" s="472"/>
      <c r="B311" s="468" t="s">
        <v>627</v>
      </c>
      <c r="C311" s="471" t="s">
        <v>6</v>
      </c>
      <c r="D311" s="471">
        <v>60</v>
      </c>
      <c r="E311" s="1560"/>
      <c r="F311" s="740">
        <f t="shared" si="5"/>
        <v>0</v>
      </c>
      <c r="H311" s="1565"/>
    </row>
    <row r="312" spans="1:8" s="1475" customFormat="1">
      <c r="A312" s="472"/>
      <c r="B312" s="468" t="s">
        <v>628</v>
      </c>
      <c r="C312" s="471" t="s">
        <v>6</v>
      </c>
      <c r="D312" s="471">
        <v>35</v>
      </c>
      <c r="E312" s="1560"/>
      <c r="F312" s="740">
        <f t="shared" si="5"/>
        <v>0</v>
      </c>
      <c r="H312" s="1565"/>
    </row>
    <row r="313" spans="1:8" s="1475" customFormat="1" ht="25.5">
      <c r="A313" s="472"/>
      <c r="B313" s="468" t="s">
        <v>284</v>
      </c>
      <c r="C313" s="471" t="s">
        <v>56</v>
      </c>
      <c r="D313" s="471">
        <v>242</v>
      </c>
      <c r="E313" s="1560"/>
      <c r="F313" s="740">
        <f t="shared" si="5"/>
        <v>0</v>
      </c>
      <c r="H313" s="1565"/>
    </row>
    <row r="314" spans="1:8" s="1475" customFormat="1">
      <c r="A314" s="472"/>
      <c r="B314" s="1498"/>
      <c r="C314" s="475"/>
      <c r="D314" s="475"/>
      <c r="E314" s="738"/>
      <c r="F314" s="740"/>
    </row>
    <row r="315" spans="1:8" s="1475" customFormat="1" ht="25.5">
      <c r="A315" s="859">
        <f>A306+1</f>
        <v>4</v>
      </c>
      <c r="B315" s="860" t="s">
        <v>141</v>
      </c>
      <c r="C315" s="475"/>
      <c r="D315" s="475"/>
      <c r="E315" s="738"/>
      <c r="F315" s="740"/>
    </row>
    <row r="316" spans="1:8" s="1475" customFormat="1" ht="14.25">
      <c r="A316" s="472"/>
      <c r="B316" s="467" t="s">
        <v>250</v>
      </c>
      <c r="C316" s="471" t="s">
        <v>6</v>
      </c>
      <c r="D316" s="471">
        <v>52</v>
      </c>
      <c r="E316" s="737"/>
      <c r="F316" s="740">
        <f t="shared" si="5"/>
        <v>0</v>
      </c>
    </row>
    <row r="317" spans="1:8" s="1475" customFormat="1" ht="14.25">
      <c r="A317" s="472"/>
      <c r="B317" s="468" t="s">
        <v>258</v>
      </c>
      <c r="C317" s="471" t="s">
        <v>6</v>
      </c>
      <c r="D317" s="471">
        <v>784</v>
      </c>
      <c r="E317" s="737"/>
      <c r="F317" s="740">
        <f t="shared" si="5"/>
        <v>0</v>
      </c>
    </row>
    <row r="318" spans="1:8" s="1475" customFormat="1" ht="14.25">
      <c r="A318" s="472"/>
      <c r="B318" s="468" t="s">
        <v>259</v>
      </c>
      <c r="C318" s="471" t="s">
        <v>6</v>
      </c>
      <c r="D318" s="471">
        <v>58</v>
      </c>
      <c r="E318" s="737"/>
      <c r="F318" s="740">
        <f t="shared" si="5"/>
        <v>0</v>
      </c>
    </row>
    <row r="319" spans="1:8" s="1475" customFormat="1" ht="14.25">
      <c r="A319" s="472"/>
      <c r="B319" s="468" t="s">
        <v>260</v>
      </c>
      <c r="C319" s="471" t="s">
        <v>6</v>
      </c>
      <c r="D319" s="471">
        <v>148</v>
      </c>
      <c r="E319" s="737"/>
      <c r="F319" s="740">
        <f t="shared" si="5"/>
        <v>0</v>
      </c>
    </row>
    <row r="320" spans="1:8" s="1475" customFormat="1" ht="14.25">
      <c r="A320" s="472"/>
      <c r="B320" s="468" t="s">
        <v>261</v>
      </c>
      <c r="C320" s="471" t="s">
        <v>6</v>
      </c>
      <c r="D320" s="471">
        <v>1076</v>
      </c>
      <c r="E320" s="737"/>
      <c r="F320" s="740">
        <f t="shared" si="5"/>
        <v>0</v>
      </c>
    </row>
    <row r="321" spans="1:6" s="1475" customFormat="1" ht="14.25">
      <c r="A321" s="472"/>
      <c r="B321" s="468" t="s">
        <v>262</v>
      </c>
      <c r="C321" s="471" t="s">
        <v>6</v>
      </c>
      <c r="D321" s="471">
        <v>407</v>
      </c>
      <c r="E321" s="737"/>
      <c r="F321" s="740">
        <f t="shared" si="5"/>
        <v>0</v>
      </c>
    </row>
    <row r="322" spans="1:6" s="1475" customFormat="1" ht="14.25">
      <c r="A322" s="472"/>
      <c r="B322" s="468" t="s">
        <v>251</v>
      </c>
      <c r="C322" s="471" t="s">
        <v>6</v>
      </c>
      <c r="D322" s="471">
        <v>1040</v>
      </c>
      <c r="E322" s="737"/>
      <c r="F322" s="740">
        <f t="shared" si="5"/>
        <v>0</v>
      </c>
    </row>
    <row r="323" spans="1:6" s="1475" customFormat="1" ht="14.25">
      <c r="A323" s="472"/>
      <c r="B323" s="468" t="s">
        <v>263</v>
      </c>
      <c r="C323" s="471" t="s">
        <v>6</v>
      </c>
      <c r="D323" s="471">
        <v>93</v>
      </c>
      <c r="E323" s="737"/>
      <c r="F323" s="740">
        <f t="shared" si="5"/>
        <v>0</v>
      </c>
    </row>
    <row r="324" spans="1:6" s="1475" customFormat="1" ht="14.25">
      <c r="A324" s="472"/>
      <c r="B324" s="468" t="s">
        <v>264</v>
      </c>
      <c r="C324" s="471" t="s">
        <v>6</v>
      </c>
      <c r="D324" s="471">
        <v>290</v>
      </c>
      <c r="E324" s="737"/>
      <c r="F324" s="740">
        <f t="shared" si="5"/>
        <v>0</v>
      </c>
    </row>
    <row r="325" spans="1:6" s="1475" customFormat="1" ht="14.25">
      <c r="A325" s="472"/>
      <c r="B325" s="468" t="s">
        <v>265</v>
      </c>
      <c r="C325" s="471" t="s">
        <v>6</v>
      </c>
      <c r="D325" s="471">
        <v>28</v>
      </c>
      <c r="E325" s="737"/>
      <c r="F325" s="740">
        <f t="shared" si="5"/>
        <v>0</v>
      </c>
    </row>
    <row r="326" spans="1:6" s="1475" customFormat="1" ht="14.25">
      <c r="A326" s="472"/>
      <c r="B326" s="468" t="s">
        <v>266</v>
      </c>
      <c r="C326" s="471" t="s">
        <v>6</v>
      </c>
      <c r="D326" s="471">
        <v>102</v>
      </c>
      <c r="E326" s="737"/>
      <c r="F326" s="740">
        <f t="shared" si="5"/>
        <v>0</v>
      </c>
    </row>
    <row r="327" spans="1:6" s="1475" customFormat="1" ht="14.25">
      <c r="A327" s="472"/>
      <c r="B327" s="468" t="s">
        <v>267</v>
      </c>
      <c r="C327" s="471" t="s">
        <v>6</v>
      </c>
      <c r="D327" s="471">
        <v>144</v>
      </c>
      <c r="E327" s="737"/>
      <c r="F327" s="740">
        <f t="shared" si="5"/>
        <v>0</v>
      </c>
    </row>
    <row r="328" spans="1:6" s="1475" customFormat="1" ht="14.25">
      <c r="A328" s="472"/>
      <c r="B328" s="468" t="s">
        <v>268</v>
      </c>
      <c r="C328" s="471" t="s">
        <v>6</v>
      </c>
      <c r="D328" s="471">
        <v>183</v>
      </c>
      <c r="E328" s="737"/>
      <c r="F328" s="740">
        <f t="shared" si="5"/>
        <v>0</v>
      </c>
    </row>
    <row r="329" spans="1:6" s="1475" customFormat="1" ht="14.25">
      <c r="A329" s="472"/>
      <c r="B329" s="468" t="s">
        <v>269</v>
      </c>
      <c r="C329" s="471" t="s">
        <v>6</v>
      </c>
      <c r="D329" s="471">
        <v>48</v>
      </c>
      <c r="E329" s="737"/>
      <c r="F329" s="740">
        <f t="shared" si="5"/>
        <v>0</v>
      </c>
    </row>
    <row r="330" spans="1:6" s="1475" customFormat="1" ht="14.25">
      <c r="A330" s="472"/>
      <c r="B330" s="468" t="s">
        <v>270</v>
      </c>
      <c r="C330" s="471" t="s">
        <v>6</v>
      </c>
      <c r="D330" s="471">
        <v>192</v>
      </c>
      <c r="E330" s="737"/>
      <c r="F330" s="740">
        <f t="shared" si="5"/>
        <v>0</v>
      </c>
    </row>
    <row r="331" spans="1:6" s="1475" customFormat="1" ht="14.25">
      <c r="A331" s="472"/>
      <c r="B331" s="468" t="s">
        <v>271</v>
      </c>
      <c r="C331" s="471" t="s">
        <v>6</v>
      </c>
      <c r="D331" s="471">
        <v>5950</v>
      </c>
      <c r="E331" s="737"/>
      <c r="F331" s="740">
        <f t="shared" si="5"/>
        <v>0</v>
      </c>
    </row>
    <row r="332" spans="1:6" s="1475" customFormat="1" ht="14.25">
      <c r="A332" s="472"/>
      <c r="B332" s="468" t="s">
        <v>272</v>
      </c>
      <c r="C332" s="471" t="s">
        <v>6</v>
      </c>
      <c r="D332" s="471">
        <v>6780</v>
      </c>
      <c r="E332" s="737"/>
      <c r="F332" s="740">
        <f t="shared" si="5"/>
        <v>0</v>
      </c>
    </row>
    <row r="333" spans="1:6" s="1475" customFormat="1" ht="14.25">
      <c r="A333" s="472"/>
      <c r="B333" s="468" t="s">
        <v>256</v>
      </c>
      <c r="C333" s="471" t="s">
        <v>6</v>
      </c>
      <c r="D333" s="471">
        <v>52</v>
      </c>
      <c r="E333" s="737"/>
      <c r="F333" s="740">
        <f t="shared" si="5"/>
        <v>0</v>
      </c>
    </row>
    <row r="334" spans="1:6" s="1475" customFormat="1" ht="14.25">
      <c r="A334" s="472"/>
      <c r="B334" s="468" t="s">
        <v>257</v>
      </c>
      <c r="C334" s="471" t="s">
        <v>6</v>
      </c>
      <c r="D334" s="471">
        <v>52</v>
      </c>
      <c r="E334" s="737"/>
      <c r="F334" s="740">
        <f t="shared" si="5"/>
        <v>0</v>
      </c>
    </row>
    <row r="335" spans="1:6" s="1475" customFormat="1" ht="14.25">
      <c r="A335" s="472"/>
      <c r="B335" s="468" t="s">
        <v>255</v>
      </c>
      <c r="C335" s="471" t="s">
        <v>6</v>
      </c>
      <c r="D335" s="471">
        <v>467</v>
      </c>
      <c r="E335" s="737"/>
      <c r="F335" s="740">
        <f t="shared" si="5"/>
        <v>0</v>
      </c>
    </row>
    <row r="336" spans="1:6" s="1475" customFormat="1" ht="14.25">
      <c r="A336" s="472"/>
      <c r="B336" s="468" t="s">
        <v>252</v>
      </c>
      <c r="C336" s="471" t="s">
        <v>6</v>
      </c>
      <c r="D336" s="471">
        <v>455</v>
      </c>
      <c r="E336" s="737"/>
      <c r="F336" s="740">
        <f t="shared" si="5"/>
        <v>0</v>
      </c>
    </row>
    <row r="337" spans="1:13" s="1475" customFormat="1" ht="14.25">
      <c r="A337" s="472"/>
      <c r="B337" s="468" t="s">
        <v>253</v>
      </c>
      <c r="C337" s="471" t="s">
        <v>6</v>
      </c>
      <c r="D337" s="471">
        <v>354</v>
      </c>
      <c r="E337" s="737"/>
      <c r="F337" s="740">
        <f t="shared" si="5"/>
        <v>0</v>
      </c>
    </row>
    <row r="338" spans="1:13" s="1475" customFormat="1" ht="14.25">
      <c r="A338" s="472"/>
      <c r="B338" s="468" t="s">
        <v>254</v>
      </c>
      <c r="C338" s="471" t="s">
        <v>6</v>
      </c>
      <c r="D338" s="471">
        <v>322</v>
      </c>
      <c r="E338" s="737"/>
      <c r="F338" s="740">
        <f t="shared" si="5"/>
        <v>0</v>
      </c>
    </row>
    <row r="339" spans="1:13" s="1475" customFormat="1">
      <c r="A339" s="472"/>
      <c r="B339" s="1498"/>
      <c r="C339" s="475"/>
      <c r="D339" s="475"/>
      <c r="E339" s="738"/>
      <c r="F339" s="740"/>
    </row>
    <row r="340" spans="1:13" s="1569" customFormat="1" ht="63.75">
      <c r="A340" s="859">
        <f>A315+1</f>
        <v>5</v>
      </c>
      <c r="B340" s="871" t="s">
        <v>3902</v>
      </c>
      <c r="C340" s="1501"/>
      <c r="D340" s="475"/>
      <c r="E340" s="1567"/>
      <c r="F340" s="740"/>
      <c r="G340" s="1568"/>
      <c r="H340" s="1475"/>
      <c r="J340" s="1570"/>
      <c r="K340" s="1568"/>
      <c r="L340" s="1568"/>
      <c r="M340" s="1568"/>
    </row>
    <row r="341" spans="1:13" s="1569" customFormat="1" ht="25.5">
      <c r="A341" s="1205"/>
      <c r="B341" s="1502" t="s">
        <v>90</v>
      </c>
      <c r="C341" s="1503" t="s">
        <v>7</v>
      </c>
      <c r="D341" s="1504">
        <v>302</v>
      </c>
      <c r="E341" s="737"/>
      <c r="F341" s="740">
        <f t="shared" si="5"/>
        <v>0</v>
      </c>
      <c r="G341" s="1568"/>
      <c r="H341" s="1475"/>
      <c r="J341" s="1570"/>
      <c r="K341" s="1568"/>
      <c r="L341" s="1568"/>
      <c r="M341" s="1568"/>
    </row>
    <row r="342" spans="1:13" s="1569" customFormat="1" ht="25.5">
      <c r="A342" s="1205"/>
      <c r="B342" s="1502" t="s">
        <v>143</v>
      </c>
      <c r="C342" s="1503" t="s">
        <v>7</v>
      </c>
      <c r="D342" s="1504">
        <v>24</v>
      </c>
      <c r="E342" s="737"/>
      <c r="F342" s="740">
        <f t="shared" si="5"/>
        <v>0</v>
      </c>
      <c r="G342" s="1568"/>
      <c r="H342" s="1475"/>
      <c r="J342" s="1570"/>
      <c r="K342" s="1568"/>
      <c r="L342" s="1568"/>
      <c r="M342" s="1568"/>
    </row>
    <row r="343" spans="1:13" s="1569" customFormat="1">
      <c r="A343" s="1205"/>
      <c r="B343" s="1502" t="s">
        <v>240</v>
      </c>
      <c r="C343" s="1503" t="s">
        <v>7</v>
      </c>
      <c r="D343" s="1504">
        <v>1</v>
      </c>
      <c r="E343" s="737"/>
      <c r="F343" s="740">
        <f t="shared" si="5"/>
        <v>0</v>
      </c>
      <c r="G343" s="1568"/>
      <c r="H343" s="1475"/>
      <c r="J343" s="1570"/>
      <c r="K343" s="1568"/>
      <c r="L343" s="1568"/>
      <c r="M343" s="1568"/>
    </row>
    <row r="344" spans="1:13" s="1569" customFormat="1">
      <c r="A344" s="1205"/>
      <c r="B344" s="1502" t="s">
        <v>241</v>
      </c>
      <c r="C344" s="1503" t="s">
        <v>7</v>
      </c>
      <c r="D344" s="1504">
        <v>1</v>
      </c>
      <c r="E344" s="737"/>
      <c r="F344" s="740">
        <f t="shared" si="5"/>
        <v>0</v>
      </c>
      <c r="G344" s="1568"/>
      <c r="H344" s="1475"/>
      <c r="J344" s="1570"/>
      <c r="K344" s="1568"/>
      <c r="L344" s="1568"/>
      <c r="M344" s="1568"/>
    </row>
    <row r="345" spans="1:13" s="1569" customFormat="1">
      <c r="A345" s="1205"/>
      <c r="B345" s="469" t="s">
        <v>242</v>
      </c>
      <c r="C345" s="470" t="s">
        <v>7</v>
      </c>
      <c r="D345" s="471">
        <v>15</v>
      </c>
      <c r="E345" s="737"/>
      <c r="F345" s="740">
        <f t="shared" si="5"/>
        <v>0</v>
      </c>
      <c r="G345" s="1568"/>
      <c r="H345" s="1475"/>
      <c r="J345" s="1571"/>
      <c r="K345" s="1568"/>
      <c r="L345" s="1568"/>
      <c r="M345" s="1568"/>
    </row>
    <row r="346" spans="1:13" s="1569" customFormat="1">
      <c r="A346" s="1205"/>
      <c r="B346" s="469" t="s">
        <v>144</v>
      </c>
      <c r="C346" s="470" t="s">
        <v>7</v>
      </c>
      <c r="D346" s="471">
        <v>43</v>
      </c>
      <c r="E346" s="737"/>
      <c r="F346" s="740">
        <f t="shared" si="5"/>
        <v>0</v>
      </c>
      <c r="G346" s="1568"/>
      <c r="H346" s="1475"/>
      <c r="J346" s="1571"/>
      <c r="K346" s="1568"/>
      <c r="L346" s="1568"/>
      <c r="M346" s="1568"/>
    </row>
    <row r="347" spans="1:13" s="1569" customFormat="1">
      <c r="A347" s="1205"/>
      <c r="B347" s="469" t="s">
        <v>13</v>
      </c>
      <c r="C347" s="470" t="s">
        <v>7</v>
      </c>
      <c r="D347" s="471">
        <v>22</v>
      </c>
      <c r="E347" s="737"/>
      <c r="F347" s="740">
        <f t="shared" si="5"/>
        <v>0</v>
      </c>
      <c r="G347" s="1568"/>
      <c r="H347" s="1475"/>
      <c r="J347" s="1571"/>
      <c r="K347" s="1568"/>
      <c r="L347" s="1568"/>
      <c r="M347" s="1568"/>
    </row>
    <row r="348" spans="1:13" s="1569" customFormat="1">
      <c r="A348" s="1205"/>
      <c r="B348" s="469" t="s">
        <v>245</v>
      </c>
      <c r="C348" s="470" t="s">
        <v>7</v>
      </c>
      <c r="D348" s="471">
        <v>1</v>
      </c>
      <c r="E348" s="737"/>
      <c r="F348" s="740">
        <f t="shared" si="5"/>
        <v>0</v>
      </c>
      <c r="G348" s="1568"/>
      <c r="H348" s="1475"/>
      <c r="J348" s="1571"/>
      <c r="K348" s="1568"/>
      <c r="L348" s="1568"/>
      <c r="M348" s="1568"/>
    </row>
    <row r="349" spans="1:13" s="1569" customFormat="1">
      <c r="A349" s="1205"/>
      <c r="B349" s="469" t="s">
        <v>246</v>
      </c>
      <c r="C349" s="470" t="s">
        <v>7</v>
      </c>
      <c r="D349" s="471">
        <v>4</v>
      </c>
      <c r="E349" s="737"/>
      <c r="F349" s="740">
        <f t="shared" si="5"/>
        <v>0</v>
      </c>
      <c r="G349" s="1568"/>
      <c r="H349" s="1475"/>
      <c r="J349" s="1571"/>
      <c r="K349" s="1568"/>
      <c r="L349" s="1568"/>
      <c r="M349" s="1568"/>
    </row>
    <row r="350" spans="1:13" s="1569" customFormat="1">
      <c r="A350" s="1205"/>
      <c r="B350" s="469" t="s">
        <v>247</v>
      </c>
      <c r="C350" s="470" t="s">
        <v>7</v>
      </c>
      <c r="D350" s="471">
        <v>4</v>
      </c>
      <c r="E350" s="737"/>
      <c r="F350" s="740">
        <f t="shared" si="5"/>
        <v>0</v>
      </c>
      <c r="G350" s="1568"/>
      <c r="H350" s="1475"/>
      <c r="J350" s="1571"/>
      <c r="K350" s="1568"/>
      <c r="L350" s="1568"/>
      <c r="M350" s="1568"/>
    </row>
    <row r="351" spans="1:13" s="1569" customFormat="1">
      <c r="A351" s="1205"/>
      <c r="B351" s="469" t="s">
        <v>248</v>
      </c>
      <c r="C351" s="470" t="s">
        <v>7</v>
      </c>
      <c r="D351" s="471">
        <v>2</v>
      </c>
      <c r="E351" s="737"/>
      <c r="F351" s="740">
        <f t="shared" si="5"/>
        <v>0</v>
      </c>
      <c r="G351" s="1568"/>
      <c r="H351" s="1475"/>
      <c r="J351" s="1571"/>
      <c r="K351" s="1568"/>
      <c r="L351" s="1568"/>
      <c r="M351" s="1568"/>
    </row>
    <row r="352" spans="1:13" s="1569" customFormat="1">
      <c r="A352" s="1205"/>
      <c r="B352" s="1505"/>
      <c r="C352" s="1501"/>
      <c r="D352" s="475"/>
      <c r="E352" s="738"/>
      <c r="F352" s="740"/>
      <c r="G352" s="1568"/>
      <c r="H352" s="1475"/>
      <c r="J352" s="1571"/>
      <c r="K352" s="1568"/>
      <c r="L352" s="1568"/>
      <c r="M352" s="1568"/>
    </row>
    <row r="353" spans="1:53" s="1569" customFormat="1">
      <c r="A353" s="859">
        <f>A340+1</f>
        <v>6</v>
      </c>
      <c r="B353" s="871" t="s">
        <v>249</v>
      </c>
      <c r="C353" s="1501"/>
      <c r="D353" s="475"/>
      <c r="E353" s="1567"/>
      <c r="F353" s="740"/>
      <c r="G353" s="1568"/>
      <c r="H353" s="1475"/>
      <c r="J353" s="1570"/>
      <c r="K353" s="1568"/>
      <c r="L353" s="1568"/>
      <c r="M353" s="1568"/>
    </row>
    <row r="354" spans="1:53" s="1475" customFormat="1" ht="63.75">
      <c r="A354" s="472"/>
      <c r="B354" s="874" t="s">
        <v>3903</v>
      </c>
      <c r="C354" s="471" t="s">
        <v>7</v>
      </c>
      <c r="D354" s="471">
        <v>42</v>
      </c>
      <c r="E354" s="737"/>
      <c r="F354" s="740">
        <f t="shared" si="5"/>
        <v>0</v>
      </c>
      <c r="H354" s="1572"/>
      <c r="L354" s="1466"/>
      <c r="M354" s="1466"/>
      <c r="N354" s="1466"/>
      <c r="O354" s="1466"/>
      <c r="P354" s="1466"/>
      <c r="Q354" s="1466"/>
      <c r="R354" s="1466"/>
      <c r="S354" s="1466"/>
      <c r="T354" s="1466"/>
      <c r="U354" s="1466"/>
      <c r="V354" s="1466"/>
      <c r="W354" s="1466"/>
      <c r="X354" s="1466"/>
      <c r="Y354" s="1466"/>
      <c r="Z354" s="1466"/>
      <c r="AA354" s="1466"/>
      <c r="AB354" s="1466"/>
      <c r="AC354" s="1466"/>
      <c r="AD354" s="1466"/>
      <c r="AE354" s="1466"/>
      <c r="AF354" s="1466"/>
      <c r="AG354" s="1466"/>
      <c r="AH354" s="1466"/>
      <c r="AI354" s="1466"/>
      <c r="AJ354" s="1466"/>
      <c r="AK354" s="1466"/>
      <c r="AL354" s="1466"/>
      <c r="AM354" s="1466"/>
      <c r="AN354" s="1466"/>
      <c r="AO354" s="1466"/>
      <c r="AP354" s="1466"/>
      <c r="AQ354" s="1466"/>
      <c r="AR354" s="1466"/>
      <c r="AS354" s="1466"/>
      <c r="AT354" s="1466"/>
      <c r="AU354" s="1466"/>
      <c r="AV354" s="1466"/>
      <c r="AW354" s="1466"/>
      <c r="AX354" s="1466"/>
      <c r="AY354" s="1466"/>
      <c r="AZ354" s="1466"/>
      <c r="BA354" s="1466"/>
    </row>
    <row r="355" spans="1:53" s="1475" customFormat="1" ht="63.75">
      <c r="A355" s="472"/>
      <c r="B355" s="875" t="s">
        <v>3904</v>
      </c>
      <c r="C355" s="471" t="s">
        <v>7</v>
      </c>
      <c r="D355" s="471">
        <v>5</v>
      </c>
      <c r="E355" s="737"/>
      <c r="F355" s="740">
        <f t="shared" si="5"/>
        <v>0</v>
      </c>
      <c r="H355" s="1572"/>
      <c r="L355" s="1466"/>
      <c r="M355" s="1466"/>
      <c r="N355" s="1466"/>
      <c r="O355" s="1466"/>
      <c r="P355" s="1466"/>
      <c r="Q355" s="1466"/>
      <c r="R355" s="1466"/>
      <c r="S355" s="1466"/>
      <c r="T355" s="1466"/>
      <c r="U355" s="1466"/>
      <c r="V355" s="1466"/>
      <c r="W355" s="1466"/>
      <c r="X355" s="1466"/>
      <c r="Y355" s="1466"/>
      <c r="Z355" s="1466"/>
      <c r="AA355" s="1466"/>
      <c r="AB355" s="1466"/>
      <c r="AC355" s="1466"/>
      <c r="AD355" s="1466"/>
      <c r="AE355" s="1466"/>
      <c r="AF355" s="1466"/>
      <c r="AG355" s="1466"/>
      <c r="AH355" s="1466"/>
      <c r="AI355" s="1466"/>
      <c r="AJ355" s="1466"/>
      <c r="AK355" s="1466"/>
      <c r="AL355" s="1466"/>
      <c r="AM355" s="1466"/>
      <c r="AN355" s="1466"/>
      <c r="AO355" s="1466"/>
      <c r="AP355" s="1466"/>
      <c r="AQ355" s="1466"/>
      <c r="AR355" s="1466"/>
      <c r="AS355" s="1466"/>
      <c r="AT355" s="1466"/>
      <c r="AU355" s="1466"/>
      <c r="AV355" s="1466"/>
      <c r="AW355" s="1466"/>
      <c r="AX355" s="1466"/>
      <c r="AY355" s="1466"/>
      <c r="AZ355" s="1466"/>
      <c r="BA355" s="1466"/>
    </row>
    <row r="356" spans="1:53" s="1475" customFormat="1" ht="63.75">
      <c r="A356" s="472"/>
      <c r="B356" s="875" t="s">
        <v>3905</v>
      </c>
      <c r="C356" s="471" t="s">
        <v>7</v>
      </c>
      <c r="D356" s="471">
        <v>38</v>
      </c>
      <c r="E356" s="737"/>
      <c r="F356" s="740">
        <f t="shared" si="5"/>
        <v>0</v>
      </c>
      <c r="H356" s="1572"/>
      <c r="L356" s="1466"/>
      <c r="M356" s="1466"/>
      <c r="N356" s="1466"/>
      <c r="O356" s="1466"/>
      <c r="P356" s="1466"/>
      <c r="Q356" s="1466"/>
      <c r="R356" s="1466"/>
      <c r="S356" s="1466"/>
      <c r="T356" s="1466"/>
      <c r="U356" s="1466"/>
      <c r="V356" s="1466"/>
      <c r="W356" s="1466"/>
      <c r="X356" s="1466"/>
      <c r="Y356" s="1466"/>
      <c r="Z356" s="1466"/>
      <c r="AA356" s="1466"/>
      <c r="AB356" s="1466"/>
      <c r="AC356" s="1466"/>
      <c r="AD356" s="1466"/>
      <c r="AE356" s="1466"/>
      <c r="AF356" s="1466"/>
      <c r="AG356" s="1466"/>
      <c r="AH356" s="1466"/>
      <c r="AI356" s="1466"/>
      <c r="AJ356" s="1466"/>
      <c r="AK356" s="1466"/>
      <c r="AL356" s="1466"/>
      <c r="AM356" s="1466"/>
      <c r="AN356" s="1466"/>
      <c r="AO356" s="1466"/>
      <c r="AP356" s="1466"/>
      <c r="AQ356" s="1466"/>
      <c r="AR356" s="1466"/>
      <c r="AS356" s="1466"/>
      <c r="AT356" s="1466"/>
      <c r="AU356" s="1466"/>
      <c r="AV356" s="1466"/>
      <c r="AW356" s="1466"/>
      <c r="AX356" s="1466"/>
      <c r="AY356" s="1466"/>
      <c r="AZ356" s="1466"/>
      <c r="BA356" s="1466"/>
    </row>
    <row r="357" spans="1:53" s="1475" customFormat="1" ht="63.75">
      <c r="A357" s="472"/>
      <c r="B357" s="875" t="s">
        <v>3906</v>
      </c>
      <c r="C357" s="471" t="s">
        <v>7</v>
      </c>
      <c r="D357" s="471">
        <v>2</v>
      </c>
      <c r="E357" s="737"/>
      <c r="F357" s="740">
        <f t="shared" si="5"/>
        <v>0</v>
      </c>
      <c r="H357" s="1572"/>
      <c r="L357" s="1466"/>
      <c r="M357" s="1466"/>
      <c r="N357" s="1466"/>
      <c r="O357" s="1466"/>
      <c r="P357" s="1466"/>
      <c r="Q357" s="1466"/>
      <c r="R357" s="1466"/>
      <c r="S357" s="1466"/>
      <c r="T357" s="1466"/>
      <c r="U357" s="1466"/>
      <c r="V357" s="1466"/>
      <c r="W357" s="1466"/>
      <c r="X357" s="1466"/>
      <c r="Y357" s="1466"/>
      <c r="Z357" s="1466"/>
      <c r="AA357" s="1466"/>
      <c r="AB357" s="1466"/>
      <c r="AC357" s="1466"/>
      <c r="AD357" s="1466"/>
      <c r="AE357" s="1466"/>
      <c r="AF357" s="1466"/>
      <c r="AG357" s="1466"/>
      <c r="AH357" s="1466"/>
      <c r="AI357" s="1466"/>
      <c r="AJ357" s="1466"/>
      <c r="AK357" s="1466"/>
      <c r="AL357" s="1466"/>
      <c r="AM357" s="1466"/>
      <c r="AN357" s="1466"/>
      <c r="AO357" s="1466"/>
      <c r="AP357" s="1466"/>
      <c r="AQ357" s="1466"/>
      <c r="AR357" s="1466"/>
      <c r="AS357" s="1466"/>
      <c r="AT357" s="1466"/>
      <c r="AU357" s="1466"/>
      <c r="AV357" s="1466"/>
      <c r="AW357" s="1466"/>
      <c r="AX357" s="1466"/>
      <c r="AY357" s="1466"/>
      <c r="AZ357" s="1466"/>
      <c r="BA357" s="1466"/>
    </row>
    <row r="358" spans="1:53" s="1475" customFormat="1" ht="63.75">
      <c r="A358" s="472"/>
      <c r="B358" s="875" t="s">
        <v>3907</v>
      </c>
      <c r="C358" s="471" t="s">
        <v>7</v>
      </c>
      <c r="D358" s="471">
        <v>6</v>
      </c>
      <c r="E358" s="737"/>
      <c r="F358" s="740">
        <f t="shared" si="5"/>
        <v>0</v>
      </c>
      <c r="H358" s="1572"/>
      <c r="L358" s="1466"/>
      <c r="M358" s="1466"/>
      <c r="N358" s="1466"/>
      <c r="O358" s="1466"/>
      <c r="P358" s="1466"/>
      <c r="Q358" s="1466"/>
      <c r="R358" s="1466"/>
      <c r="S358" s="1466"/>
      <c r="T358" s="1466"/>
      <c r="U358" s="1466"/>
      <c r="V358" s="1466"/>
      <c r="W358" s="1466"/>
      <c r="X358" s="1466"/>
      <c r="Y358" s="1466"/>
      <c r="Z358" s="1466"/>
      <c r="AA358" s="1466"/>
      <c r="AB358" s="1466"/>
      <c r="AC358" s="1466"/>
      <c r="AD358" s="1466"/>
      <c r="AE358" s="1466"/>
      <c r="AF358" s="1466"/>
      <c r="AG358" s="1466"/>
      <c r="AH358" s="1466"/>
      <c r="AI358" s="1466"/>
      <c r="AJ358" s="1466"/>
      <c r="AK358" s="1466"/>
      <c r="AL358" s="1466"/>
      <c r="AM358" s="1466"/>
      <c r="AN358" s="1466"/>
      <c r="AO358" s="1466"/>
      <c r="AP358" s="1466"/>
      <c r="AQ358" s="1466"/>
      <c r="AR358" s="1466"/>
      <c r="AS358" s="1466"/>
      <c r="AT358" s="1466"/>
      <c r="AU358" s="1466"/>
      <c r="AV358" s="1466"/>
      <c r="AW358" s="1466"/>
      <c r="AX358" s="1466"/>
      <c r="AY358" s="1466"/>
      <c r="AZ358" s="1466"/>
      <c r="BA358" s="1466"/>
    </row>
    <row r="359" spans="1:53" s="1569" customFormat="1">
      <c r="A359" s="1205"/>
      <c r="B359" s="1505"/>
      <c r="C359" s="1501"/>
      <c r="D359" s="475"/>
      <c r="E359" s="738"/>
      <c r="F359" s="740"/>
      <c r="G359" s="1568"/>
      <c r="H359" s="1475"/>
      <c r="J359" s="1571"/>
      <c r="K359" s="1568"/>
      <c r="L359" s="1568"/>
      <c r="M359" s="1568"/>
    </row>
    <row r="360" spans="1:53" s="1569" customFormat="1">
      <c r="A360" s="1205"/>
      <c r="B360" s="1505"/>
      <c r="C360" s="1501"/>
      <c r="D360" s="475"/>
      <c r="E360" s="738"/>
      <c r="F360" s="740"/>
      <c r="G360" s="1568"/>
      <c r="H360" s="1475"/>
      <c r="J360" s="1571"/>
      <c r="K360" s="1568"/>
      <c r="L360" s="1568"/>
      <c r="M360" s="1568"/>
    </row>
    <row r="361" spans="1:53" s="1562" customFormat="1" ht="114.75">
      <c r="A361" s="859">
        <f>A340+1</f>
        <v>6</v>
      </c>
      <c r="B361" s="871" t="s">
        <v>3908</v>
      </c>
      <c r="C361" s="471" t="s">
        <v>7</v>
      </c>
      <c r="D361" s="471">
        <v>58</v>
      </c>
      <c r="E361" s="737"/>
      <c r="F361" s="740">
        <f t="shared" si="5"/>
        <v>0</v>
      </c>
      <c r="G361" s="1475"/>
      <c r="H361" s="738"/>
    </row>
    <row r="362" spans="1:53" s="1569" customFormat="1">
      <c r="A362" s="1205"/>
      <c r="B362" s="1505"/>
      <c r="C362" s="1501"/>
      <c r="D362" s="475"/>
      <c r="E362" s="738"/>
      <c r="F362" s="740"/>
      <c r="G362" s="1568"/>
      <c r="H362" s="1475"/>
      <c r="J362" s="1571"/>
      <c r="K362" s="1568"/>
      <c r="L362" s="1568"/>
      <c r="M362" s="1568"/>
    </row>
    <row r="363" spans="1:53" s="1475" customFormat="1">
      <c r="A363" s="870">
        <f>A361+1</f>
        <v>7</v>
      </c>
      <c r="B363" s="871" t="s">
        <v>12</v>
      </c>
      <c r="C363" s="475"/>
      <c r="D363" s="475"/>
      <c r="E363" s="738"/>
      <c r="F363" s="740"/>
      <c r="H363" s="1572"/>
      <c r="L363" s="1466"/>
      <c r="M363" s="1466"/>
      <c r="N363" s="1466"/>
      <c r="O363" s="1466"/>
      <c r="P363" s="1466"/>
      <c r="Q363" s="1466"/>
      <c r="R363" s="1466"/>
      <c r="S363" s="1466"/>
      <c r="T363" s="1466"/>
      <c r="U363" s="1466"/>
      <c r="V363" s="1466"/>
      <c r="W363" s="1466"/>
      <c r="X363" s="1466"/>
      <c r="Y363" s="1466"/>
      <c r="Z363" s="1466"/>
      <c r="AA363" s="1466"/>
      <c r="AB363" s="1466"/>
      <c r="AC363" s="1466"/>
      <c r="AD363" s="1466"/>
      <c r="AE363" s="1466"/>
      <c r="AF363" s="1466"/>
      <c r="AG363" s="1466"/>
      <c r="AH363" s="1466"/>
      <c r="AI363" s="1466"/>
      <c r="AJ363" s="1466"/>
      <c r="AK363" s="1466"/>
      <c r="AL363" s="1466"/>
      <c r="AM363" s="1466"/>
      <c r="AN363" s="1466"/>
      <c r="AO363" s="1466"/>
      <c r="AP363" s="1466"/>
      <c r="AQ363" s="1466"/>
      <c r="AR363" s="1466"/>
      <c r="AS363" s="1466"/>
      <c r="AT363" s="1466"/>
      <c r="AU363" s="1466"/>
      <c r="AV363" s="1466"/>
      <c r="AW363" s="1466"/>
      <c r="AX363" s="1466"/>
      <c r="AY363" s="1466"/>
      <c r="AZ363" s="1466"/>
      <c r="BA363" s="1466"/>
    </row>
    <row r="364" spans="1:53" s="1475" customFormat="1">
      <c r="A364" s="472"/>
      <c r="B364" s="467" t="s">
        <v>244</v>
      </c>
      <c r="C364" s="471" t="s">
        <v>7</v>
      </c>
      <c r="D364" s="471">
        <v>315</v>
      </c>
      <c r="E364" s="737"/>
      <c r="F364" s="740">
        <f t="shared" ref="F364:F427" si="6">E364*D364</f>
        <v>0</v>
      </c>
      <c r="H364" s="1572"/>
      <c r="L364" s="1466"/>
      <c r="M364" s="1466"/>
      <c r="N364" s="1466"/>
      <c r="O364" s="1466"/>
      <c r="P364" s="1466"/>
      <c r="Q364" s="1466"/>
      <c r="R364" s="1466"/>
      <c r="S364" s="1466"/>
      <c r="T364" s="1466"/>
      <c r="U364" s="1466"/>
      <c r="V364" s="1466"/>
      <c r="W364" s="1466"/>
      <c r="X364" s="1466"/>
      <c r="Y364" s="1466"/>
      <c r="Z364" s="1466"/>
      <c r="AA364" s="1466"/>
      <c r="AB364" s="1466"/>
      <c r="AC364" s="1466"/>
      <c r="AD364" s="1466"/>
      <c r="AE364" s="1466"/>
      <c r="AF364" s="1466"/>
      <c r="AG364" s="1466"/>
      <c r="AH364" s="1466"/>
      <c r="AI364" s="1466"/>
      <c r="AJ364" s="1466"/>
      <c r="AK364" s="1466"/>
      <c r="AL364" s="1466"/>
      <c r="AM364" s="1466"/>
      <c r="AN364" s="1466"/>
      <c r="AO364" s="1466"/>
      <c r="AP364" s="1466"/>
      <c r="AQ364" s="1466"/>
      <c r="AR364" s="1466"/>
      <c r="AS364" s="1466"/>
      <c r="AT364" s="1466"/>
      <c r="AU364" s="1466"/>
      <c r="AV364" s="1466"/>
      <c r="AW364" s="1466"/>
      <c r="AX364" s="1466"/>
      <c r="AY364" s="1466"/>
      <c r="AZ364" s="1466"/>
      <c r="BA364" s="1466"/>
    </row>
    <row r="365" spans="1:53" s="1475" customFormat="1">
      <c r="A365" s="472"/>
      <c r="B365" s="468" t="s">
        <v>243</v>
      </c>
      <c r="C365" s="471" t="s">
        <v>7</v>
      </c>
      <c r="D365" s="471">
        <v>420</v>
      </c>
      <c r="E365" s="737"/>
      <c r="F365" s="740">
        <f t="shared" si="6"/>
        <v>0</v>
      </c>
      <c r="H365" s="1572"/>
      <c r="L365" s="1466"/>
      <c r="M365" s="1466"/>
      <c r="N365" s="1466"/>
      <c r="O365" s="1466"/>
      <c r="P365" s="1466"/>
      <c r="Q365" s="1466"/>
      <c r="R365" s="1466"/>
      <c r="S365" s="1466"/>
      <c r="T365" s="1466"/>
      <c r="U365" s="1466"/>
      <c r="V365" s="1466"/>
      <c r="W365" s="1466"/>
      <c r="X365" s="1466"/>
      <c r="Y365" s="1466"/>
      <c r="Z365" s="1466"/>
      <c r="AA365" s="1466"/>
      <c r="AB365" s="1466"/>
      <c r="AC365" s="1466"/>
      <c r="AD365" s="1466"/>
      <c r="AE365" s="1466"/>
      <c r="AF365" s="1466"/>
      <c r="AG365" s="1466"/>
      <c r="AH365" s="1466"/>
      <c r="AI365" s="1466"/>
      <c r="AJ365" s="1466"/>
      <c r="AK365" s="1466"/>
      <c r="AL365" s="1466"/>
      <c r="AM365" s="1466"/>
      <c r="AN365" s="1466"/>
      <c r="AO365" s="1466"/>
      <c r="AP365" s="1466"/>
      <c r="AQ365" s="1466"/>
      <c r="AR365" s="1466"/>
      <c r="AS365" s="1466"/>
      <c r="AT365" s="1466"/>
      <c r="AU365" s="1466"/>
      <c r="AV365" s="1466"/>
      <c r="AW365" s="1466"/>
      <c r="AX365" s="1466"/>
      <c r="AY365" s="1466"/>
      <c r="AZ365" s="1466"/>
      <c r="BA365" s="1466"/>
    </row>
    <row r="366" spans="1:53" s="1475" customFormat="1">
      <c r="A366" s="472"/>
      <c r="B366" s="468" t="s">
        <v>17</v>
      </c>
      <c r="C366" s="471" t="s">
        <v>7</v>
      </c>
      <c r="D366" s="471">
        <v>30</v>
      </c>
      <c r="E366" s="737"/>
      <c r="F366" s="740">
        <f t="shared" si="6"/>
        <v>0</v>
      </c>
      <c r="H366" s="1572"/>
      <c r="L366" s="1466"/>
      <c r="M366" s="1466"/>
      <c r="N366" s="1466"/>
      <c r="O366" s="1466"/>
      <c r="P366" s="1466"/>
      <c r="Q366" s="1466"/>
      <c r="R366" s="1466"/>
      <c r="S366" s="1466"/>
      <c r="T366" s="1466"/>
      <c r="U366" s="1466"/>
      <c r="V366" s="1466"/>
      <c r="W366" s="1466"/>
      <c r="X366" s="1466"/>
      <c r="Y366" s="1466"/>
      <c r="Z366" s="1466"/>
      <c r="AA366" s="1466"/>
      <c r="AB366" s="1466"/>
      <c r="AC366" s="1466"/>
      <c r="AD366" s="1466"/>
      <c r="AE366" s="1466"/>
      <c r="AF366" s="1466"/>
      <c r="AG366" s="1466"/>
      <c r="AH366" s="1466"/>
      <c r="AI366" s="1466"/>
      <c r="AJ366" s="1466"/>
      <c r="AK366" s="1466"/>
      <c r="AL366" s="1466"/>
      <c r="AM366" s="1466"/>
      <c r="AN366" s="1466"/>
      <c r="AO366" s="1466"/>
      <c r="AP366" s="1466"/>
      <c r="AQ366" s="1466"/>
      <c r="AR366" s="1466"/>
      <c r="AS366" s="1466"/>
      <c r="AT366" s="1466"/>
      <c r="AU366" s="1466"/>
      <c r="AV366" s="1466"/>
      <c r="AW366" s="1466"/>
      <c r="AX366" s="1466"/>
      <c r="AY366" s="1466"/>
      <c r="AZ366" s="1466"/>
      <c r="BA366" s="1466"/>
    </row>
    <row r="367" spans="1:53" s="1475" customFormat="1">
      <c r="A367" s="472"/>
      <c r="B367" s="1498"/>
      <c r="C367" s="475"/>
      <c r="D367" s="475"/>
      <c r="E367" s="738"/>
      <c r="F367" s="740"/>
      <c r="H367" s="1572"/>
      <c r="L367" s="1466"/>
      <c r="M367" s="1466"/>
      <c r="N367" s="1466"/>
      <c r="O367" s="1466"/>
      <c r="P367" s="1466"/>
      <c r="Q367" s="1466"/>
      <c r="R367" s="1466"/>
      <c r="S367" s="1466"/>
      <c r="T367" s="1466"/>
      <c r="U367" s="1466"/>
      <c r="V367" s="1466"/>
      <c r="W367" s="1466"/>
      <c r="X367" s="1466"/>
      <c r="Y367" s="1466"/>
      <c r="Z367" s="1466"/>
      <c r="AA367" s="1466"/>
      <c r="AB367" s="1466"/>
      <c r="AC367" s="1466"/>
      <c r="AD367" s="1466"/>
      <c r="AE367" s="1466"/>
      <c r="AF367" s="1466"/>
      <c r="AG367" s="1466"/>
      <c r="AH367" s="1466"/>
      <c r="AI367" s="1466"/>
      <c r="AJ367" s="1466"/>
      <c r="AK367" s="1466"/>
      <c r="AL367" s="1466"/>
      <c r="AM367" s="1466"/>
      <c r="AN367" s="1466"/>
      <c r="AO367" s="1466"/>
      <c r="AP367" s="1466"/>
      <c r="AQ367" s="1466"/>
      <c r="AR367" s="1466"/>
      <c r="AS367" s="1466"/>
      <c r="AT367" s="1466"/>
      <c r="AU367" s="1466"/>
      <c r="AV367" s="1466"/>
      <c r="AW367" s="1466"/>
      <c r="AX367" s="1466"/>
      <c r="AY367" s="1466"/>
      <c r="AZ367" s="1466"/>
      <c r="BA367" s="1466"/>
    </row>
    <row r="368" spans="1:53" s="1562" customFormat="1" ht="114.75">
      <c r="A368" s="859">
        <f>A363+1</f>
        <v>8</v>
      </c>
      <c r="B368" s="871" t="s">
        <v>3909</v>
      </c>
      <c r="C368" s="471" t="s">
        <v>7</v>
      </c>
      <c r="D368" s="471">
        <v>1</v>
      </c>
      <c r="E368" s="737"/>
      <c r="F368" s="740">
        <f t="shared" si="6"/>
        <v>0</v>
      </c>
      <c r="G368" s="1475"/>
      <c r="H368" s="738"/>
    </row>
    <row r="369" spans="1:8" s="1475" customFormat="1">
      <c r="A369" s="472"/>
      <c r="B369" s="473" t="s">
        <v>146</v>
      </c>
      <c r="C369" s="471" t="s">
        <v>7</v>
      </c>
      <c r="D369" s="471">
        <v>3</v>
      </c>
      <c r="E369" s="737"/>
      <c r="F369" s="740">
        <f t="shared" si="6"/>
        <v>0</v>
      </c>
      <c r="H369" s="1572"/>
    </row>
    <row r="370" spans="1:8" s="1475" customFormat="1">
      <c r="A370" s="472"/>
      <c r="B370" s="473" t="s">
        <v>145</v>
      </c>
      <c r="C370" s="471" t="s">
        <v>7</v>
      </c>
      <c r="D370" s="471">
        <v>2</v>
      </c>
      <c r="E370" s="737"/>
      <c r="F370" s="740">
        <f t="shared" si="6"/>
        <v>0</v>
      </c>
      <c r="H370" s="1572"/>
    </row>
    <row r="371" spans="1:8" s="1475" customFormat="1" ht="25.5">
      <c r="A371" s="472"/>
      <c r="B371" s="473" t="s">
        <v>147</v>
      </c>
      <c r="C371" s="471" t="s">
        <v>7</v>
      </c>
      <c r="D371" s="471">
        <v>1</v>
      </c>
      <c r="E371" s="737"/>
      <c r="F371" s="740">
        <f t="shared" si="6"/>
        <v>0</v>
      </c>
      <c r="H371" s="1572"/>
    </row>
    <row r="372" spans="1:8" s="1475" customFormat="1">
      <c r="A372" s="472"/>
      <c r="B372" s="474"/>
      <c r="C372" s="471" t="s">
        <v>96</v>
      </c>
      <c r="D372" s="471">
        <v>17</v>
      </c>
      <c r="E372" s="738"/>
      <c r="F372" s="740">
        <f t="shared" si="6"/>
        <v>0</v>
      </c>
      <c r="H372" s="1572"/>
    </row>
    <row r="373" spans="1:8" s="1475" customFormat="1">
      <c r="A373" s="472"/>
      <c r="B373" s="474"/>
      <c r="C373" s="475"/>
      <c r="D373" s="475"/>
      <c r="E373" s="738"/>
      <c r="F373" s="740"/>
      <c r="H373" s="1572"/>
    </row>
    <row r="374" spans="1:8" s="1562" customFormat="1" ht="114.75">
      <c r="A374" s="859">
        <f>A368+1</f>
        <v>9</v>
      </c>
      <c r="B374" s="871" t="s">
        <v>3909</v>
      </c>
      <c r="C374" s="471" t="s">
        <v>7</v>
      </c>
      <c r="D374" s="471">
        <v>1</v>
      </c>
      <c r="E374" s="737"/>
      <c r="F374" s="740">
        <f t="shared" si="6"/>
        <v>0</v>
      </c>
      <c r="G374" s="1475"/>
      <c r="H374" s="738"/>
    </row>
    <row r="375" spans="1:8" s="1475" customFormat="1">
      <c r="A375" s="472"/>
      <c r="B375" s="473" t="s">
        <v>146</v>
      </c>
      <c r="C375" s="471" t="s">
        <v>7</v>
      </c>
      <c r="D375" s="471">
        <v>3</v>
      </c>
      <c r="E375" s="737"/>
      <c r="F375" s="740">
        <f t="shared" si="6"/>
        <v>0</v>
      </c>
      <c r="H375" s="1572"/>
    </row>
    <row r="376" spans="1:8" s="1475" customFormat="1">
      <c r="A376" s="472"/>
      <c r="B376" s="473" t="s">
        <v>145</v>
      </c>
      <c r="C376" s="471" t="s">
        <v>7</v>
      </c>
      <c r="D376" s="471">
        <v>3</v>
      </c>
      <c r="E376" s="737"/>
      <c r="F376" s="740">
        <f t="shared" si="6"/>
        <v>0</v>
      </c>
      <c r="H376" s="1572"/>
    </row>
    <row r="377" spans="1:8" s="1475" customFormat="1" ht="25.5">
      <c r="A377" s="472"/>
      <c r="B377" s="473" t="s">
        <v>286</v>
      </c>
      <c r="C377" s="471" t="s">
        <v>7</v>
      </c>
      <c r="D377" s="471">
        <v>1</v>
      </c>
      <c r="E377" s="737"/>
      <c r="F377" s="740">
        <f t="shared" si="6"/>
        <v>0</v>
      </c>
      <c r="H377" s="1572"/>
    </row>
    <row r="378" spans="1:8" s="1475" customFormat="1">
      <c r="A378" s="472"/>
      <c r="B378" s="474"/>
      <c r="C378" s="471" t="s">
        <v>96</v>
      </c>
      <c r="D378" s="471">
        <v>2</v>
      </c>
      <c r="E378" s="738"/>
      <c r="F378" s="740">
        <f t="shared" si="6"/>
        <v>0</v>
      </c>
      <c r="H378" s="1572"/>
    </row>
    <row r="379" spans="1:8" s="1475" customFormat="1">
      <c r="A379" s="472"/>
      <c r="B379" s="474"/>
      <c r="C379" s="475"/>
      <c r="D379" s="475"/>
      <c r="E379" s="738"/>
      <c r="F379" s="740"/>
      <c r="H379" s="1572"/>
    </row>
    <row r="380" spans="1:8" s="1475" customFormat="1" ht="25.5">
      <c r="A380" s="859">
        <f>A374+1</f>
        <v>10</v>
      </c>
      <c r="B380" s="1506" t="s">
        <v>91</v>
      </c>
      <c r="C380" s="475"/>
      <c r="D380" s="475"/>
      <c r="E380" s="738"/>
      <c r="F380" s="740"/>
      <c r="H380" s="1572"/>
    </row>
    <row r="381" spans="1:8" s="1475" customFormat="1">
      <c r="A381" s="472"/>
      <c r="B381" s="468" t="s">
        <v>92</v>
      </c>
      <c r="C381" s="471" t="s">
        <v>7</v>
      </c>
      <c r="D381" s="471">
        <v>10</v>
      </c>
      <c r="E381" s="737"/>
      <c r="F381" s="740">
        <f t="shared" si="6"/>
        <v>0</v>
      </c>
      <c r="H381" s="1572"/>
    </row>
    <row r="382" spans="1:8" s="1475" customFormat="1">
      <c r="A382" s="472"/>
      <c r="B382" s="474"/>
      <c r="C382" s="475"/>
      <c r="D382" s="475"/>
      <c r="E382" s="738"/>
      <c r="F382" s="740"/>
      <c r="H382" s="1572"/>
    </row>
    <row r="383" spans="1:8" s="1475" customFormat="1" ht="63.75">
      <c r="A383" s="859">
        <f>A380+1</f>
        <v>11</v>
      </c>
      <c r="B383" s="1506" t="s">
        <v>273</v>
      </c>
      <c r="C383" s="475"/>
      <c r="D383" s="475"/>
      <c r="E383" s="738"/>
      <c r="F383" s="740"/>
      <c r="H383" s="1572"/>
    </row>
    <row r="384" spans="1:8" s="1475" customFormat="1" ht="63.75">
      <c r="A384" s="472"/>
      <c r="B384" s="466" t="s">
        <v>3910</v>
      </c>
      <c r="C384" s="471" t="s">
        <v>7</v>
      </c>
      <c r="D384" s="471">
        <v>163</v>
      </c>
      <c r="E384" s="737"/>
      <c r="F384" s="740">
        <f t="shared" si="6"/>
        <v>0</v>
      </c>
      <c r="H384" s="1572"/>
    </row>
    <row r="385" spans="1:8" s="1475" customFormat="1" ht="63.75">
      <c r="A385" s="472"/>
      <c r="B385" s="466" t="s">
        <v>3911</v>
      </c>
      <c r="C385" s="471" t="s">
        <v>7</v>
      </c>
      <c r="D385" s="471">
        <v>18</v>
      </c>
      <c r="E385" s="737"/>
      <c r="F385" s="740">
        <f t="shared" si="6"/>
        <v>0</v>
      </c>
      <c r="H385" s="1572"/>
    </row>
    <row r="386" spans="1:8" s="1475" customFormat="1" ht="63.75">
      <c r="A386" s="472"/>
      <c r="B386" s="466" t="s">
        <v>3912</v>
      </c>
      <c r="C386" s="471" t="s">
        <v>7</v>
      </c>
      <c r="D386" s="471">
        <v>9</v>
      </c>
      <c r="E386" s="737"/>
      <c r="F386" s="740">
        <f t="shared" si="6"/>
        <v>0</v>
      </c>
      <c r="H386" s="1572"/>
    </row>
    <row r="387" spans="1:8" s="1475" customFormat="1" ht="76.5">
      <c r="A387" s="472"/>
      <c r="B387" s="466" t="s">
        <v>3913</v>
      </c>
      <c r="C387" s="471" t="s">
        <v>7</v>
      </c>
      <c r="D387" s="471">
        <v>10</v>
      </c>
      <c r="E387" s="737"/>
      <c r="F387" s="740">
        <f t="shared" si="6"/>
        <v>0</v>
      </c>
      <c r="H387" s="1572"/>
    </row>
    <row r="388" spans="1:8" s="1475" customFormat="1" ht="63.75">
      <c r="A388" s="472"/>
      <c r="B388" s="466" t="s">
        <v>3914</v>
      </c>
      <c r="C388" s="471" t="s">
        <v>7</v>
      </c>
      <c r="D388" s="471">
        <v>93</v>
      </c>
      <c r="E388" s="737"/>
      <c r="F388" s="740">
        <f t="shared" si="6"/>
        <v>0</v>
      </c>
      <c r="H388" s="1572"/>
    </row>
    <row r="389" spans="1:8" s="1475" customFormat="1" ht="63.75">
      <c r="A389" s="472"/>
      <c r="B389" s="466" t="s">
        <v>3915</v>
      </c>
      <c r="C389" s="471" t="s">
        <v>7</v>
      </c>
      <c r="D389" s="471">
        <v>8</v>
      </c>
      <c r="E389" s="737"/>
      <c r="F389" s="740">
        <f t="shared" si="6"/>
        <v>0</v>
      </c>
      <c r="H389" s="1572"/>
    </row>
    <row r="390" spans="1:8" s="1475" customFormat="1" ht="63.75">
      <c r="A390" s="472"/>
      <c r="B390" s="466" t="s">
        <v>3916</v>
      </c>
      <c r="C390" s="471" t="s">
        <v>7</v>
      </c>
      <c r="D390" s="471">
        <v>60</v>
      </c>
      <c r="E390" s="737"/>
      <c r="F390" s="740">
        <f t="shared" si="6"/>
        <v>0</v>
      </c>
      <c r="H390" s="1572"/>
    </row>
    <row r="391" spans="1:8" s="1475" customFormat="1" ht="63.75">
      <c r="A391" s="472"/>
      <c r="B391" s="466" t="s">
        <v>3917</v>
      </c>
      <c r="C391" s="471" t="s">
        <v>7</v>
      </c>
      <c r="D391" s="471">
        <v>21</v>
      </c>
      <c r="E391" s="737"/>
      <c r="F391" s="740">
        <f t="shared" si="6"/>
        <v>0</v>
      </c>
      <c r="H391" s="1572"/>
    </row>
    <row r="392" spans="1:8" s="1475" customFormat="1" ht="63.75">
      <c r="A392" s="472"/>
      <c r="B392" s="466" t="s">
        <v>3918</v>
      </c>
      <c r="C392" s="471" t="s">
        <v>7</v>
      </c>
      <c r="D392" s="471">
        <v>8</v>
      </c>
      <c r="E392" s="737"/>
      <c r="F392" s="740">
        <f t="shared" si="6"/>
        <v>0</v>
      </c>
      <c r="H392" s="1572"/>
    </row>
    <row r="393" spans="1:8" s="1475" customFormat="1" ht="63.75">
      <c r="A393" s="472"/>
      <c r="B393" s="466" t="s">
        <v>3919</v>
      </c>
      <c r="C393" s="471" t="s">
        <v>7</v>
      </c>
      <c r="D393" s="471">
        <v>14</v>
      </c>
      <c r="E393" s="737"/>
      <c r="F393" s="740">
        <f t="shared" si="6"/>
        <v>0</v>
      </c>
      <c r="H393" s="1572"/>
    </row>
    <row r="394" spans="1:8" s="1475" customFormat="1" ht="63.75">
      <c r="A394" s="472"/>
      <c r="B394" s="466" t="s">
        <v>3920</v>
      </c>
      <c r="C394" s="471" t="s">
        <v>7</v>
      </c>
      <c r="D394" s="471">
        <v>9</v>
      </c>
      <c r="E394" s="737"/>
      <c r="F394" s="740">
        <f t="shared" si="6"/>
        <v>0</v>
      </c>
      <c r="H394" s="1572"/>
    </row>
    <row r="395" spans="1:8" s="1475" customFormat="1" ht="63.75">
      <c r="A395" s="472"/>
      <c r="B395" s="466" t="s">
        <v>3921</v>
      </c>
      <c r="C395" s="471" t="s">
        <v>7</v>
      </c>
      <c r="D395" s="471">
        <v>10</v>
      </c>
      <c r="E395" s="737"/>
      <c r="F395" s="740">
        <f t="shared" si="6"/>
        <v>0</v>
      </c>
      <c r="H395" s="1572"/>
    </row>
    <row r="396" spans="1:8" s="1475" customFormat="1" ht="63.75">
      <c r="A396" s="472"/>
      <c r="B396" s="466" t="s">
        <v>3922</v>
      </c>
      <c r="C396" s="471" t="s">
        <v>7</v>
      </c>
      <c r="D396" s="471">
        <v>8</v>
      </c>
      <c r="E396" s="737"/>
      <c r="F396" s="740">
        <f t="shared" si="6"/>
        <v>0</v>
      </c>
      <c r="H396" s="1572"/>
    </row>
    <row r="397" spans="1:8" s="1475" customFormat="1" ht="63.75">
      <c r="A397" s="472"/>
      <c r="B397" s="466" t="s">
        <v>3923</v>
      </c>
      <c r="C397" s="471" t="s">
        <v>7</v>
      </c>
      <c r="D397" s="471">
        <v>2</v>
      </c>
      <c r="E397" s="737"/>
      <c r="F397" s="740">
        <f t="shared" si="6"/>
        <v>0</v>
      </c>
      <c r="H397" s="1572"/>
    </row>
    <row r="398" spans="1:8" s="1475" customFormat="1" ht="63.75">
      <c r="A398" s="472"/>
      <c r="B398" s="466" t="s">
        <v>3924</v>
      </c>
      <c r="C398" s="471" t="s">
        <v>7</v>
      </c>
      <c r="D398" s="471">
        <v>1</v>
      </c>
      <c r="E398" s="737"/>
      <c r="F398" s="740">
        <f t="shared" si="6"/>
        <v>0</v>
      </c>
      <c r="H398" s="1572"/>
    </row>
    <row r="399" spans="1:8" s="1475" customFormat="1" ht="63.75">
      <c r="A399" s="472"/>
      <c r="B399" s="466" t="s">
        <v>3925</v>
      </c>
      <c r="C399" s="471" t="s">
        <v>7</v>
      </c>
      <c r="D399" s="471">
        <v>9</v>
      </c>
      <c r="E399" s="737"/>
      <c r="F399" s="740">
        <f t="shared" si="6"/>
        <v>0</v>
      </c>
      <c r="H399" s="1572"/>
    </row>
    <row r="400" spans="1:8" s="1475" customFormat="1" ht="63.75">
      <c r="A400" s="472"/>
      <c r="B400" s="466" t="s">
        <v>3926</v>
      </c>
      <c r="C400" s="471" t="s">
        <v>7</v>
      </c>
      <c r="D400" s="471">
        <v>8</v>
      </c>
      <c r="E400" s="737"/>
      <c r="F400" s="740">
        <f t="shared" si="6"/>
        <v>0</v>
      </c>
      <c r="H400" s="1572"/>
    </row>
    <row r="401" spans="1:8" s="1475" customFormat="1" ht="63.75">
      <c r="A401" s="472"/>
      <c r="B401" s="466" t="s">
        <v>3927</v>
      </c>
      <c r="C401" s="471" t="s">
        <v>7</v>
      </c>
      <c r="D401" s="471">
        <v>11</v>
      </c>
      <c r="E401" s="737"/>
      <c r="F401" s="740">
        <f t="shared" si="6"/>
        <v>0</v>
      </c>
      <c r="H401" s="1572"/>
    </row>
    <row r="402" spans="1:8" s="1475" customFormat="1" ht="63.75">
      <c r="A402" s="472"/>
      <c r="B402" s="466" t="s">
        <v>3928</v>
      </c>
      <c r="C402" s="471" t="s">
        <v>7</v>
      </c>
      <c r="D402" s="471">
        <v>4</v>
      </c>
      <c r="E402" s="737"/>
      <c r="F402" s="740">
        <f t="shared" si="6"/>
        <v>0</v>
      </c>
      <c r="H402" s="1572"/>
    </row>
    <row r="403" spans="1:8" s="1475" customFormat="1" ht="63.75">
      <c r="A403" s="472"/>
      <c r="B403" s="466" t="s">
        <v>3929</v>
      </c>
      <c r="C403" s="471" t="s">
        <v>7</v>
      </c>
      <c r="D403" s="471">
        <v>2</v>
      </c>
      <c r="E403" s="737"/>
      <c r="F403" s="740">
        <f t="shared" si="6"/>
        <v>0</v>
      </c>
      <c r="H403" s="1572"/>
    </row>
    <row r="404" spans="1:8" s="1475" customFormat="1" ht="63.75">
      <c r="A404" s="472"/>
      <c r="B404" s="466" t="s">
        <v>3930</v>
      </c>
      <c r="C404" s="471" t="s">
        <v>7</v>
      </c>
      <c r="D404" s="471">
        <v>4</v>
      </c>
      <c r="E404" s="737"/>
      <c r="F404" s="740">
        <f t="shared" si="6"/>
        <v>0</v>
      </c>
      <c r="H404" s="1572"/>
    </row>
    <row r="405" spans="1:8" s="1475" customFormat="1" ht="63.75">
      <c r="A405" s="472"/>
      <c r="B405" s="466" t="s">
        <v>3931</v>
      </c>
      <c r="C405" s="471" t="s">
        <v>7</v>
      </c>
      <c r="D405" s="471">
        <v>6</v>
      </c>
      <c r="E405" s="737"/>
      <c r="F405" s="740">
        <f t="shared" si="6"/>
        <v>0</v>
      </c>
      <c r="H405" s="1572"/>
    </row>
    <row r="406" spans="1:8" s="1475" customFormat="1" ht="63.75">
      <c r="A406" s="472"/>
      <c r="B406" s="466" t="s">
        <v>3932</v>
      </c>
      <c r="C406" s="471" t="s">
        <v>7</v>
      </c>
      <c r="D406" s="471">
        <v>8</v>
      </c>
      <c r="E406" s="737"/>
      <c r="F406" s="740">
        <f t="shared" si="6"/>
        <v>0</v>
      </c>
      <c r="H406" s="1572"/>
    </row>
    <row r="407" spans="1:8" s="1475" customFormat="1" ht="63.75">
      <c r="A407" s="472"/>
      <c r="B407" s="466" t="s">
        <v>3933</v>
      </c>
      <c r="C407" s="471" t="s">
        <v>7</v>
      </c>
      <c r="D407" s="471">
        <v>3</v>
      </c>
      <c r="E407" s="737"/>
      <c r="F407" s="740">
        <f t="shared" si="6"/>
        <v>0</v>
      </c>
      <c r="H407" s="1572"/>
    </row>
    <row r="408" spans="1:8" s="1475" customFormat="1" ht="63.75">
      <c r="A408" s="472"/>
      <c r="B408" s="466" t="s">
        <v>3934</v>
      </c>
      <c r="C408" s="471" t="s">
        <v>7</v>
      </c>
      <c r="D408" s="471">
        <v>6</v>
      </c>
      <c r="E408" s="737"/>
      <c r="F408" s="740">
        <f t="shared" si="6"/>
        <v>0</v>
      </c>
      <c r="H408" s="1572"/>
    </row>
    <row r="409" spans="1:8" s="1475" customFormat="1" ht="63.75">
      <c r="A409" s="472"/>
      <c r="B409" s="466" t="s">
        <v>3935</v>
      </c>
      <c r="C409" s="471" t="s">
        <v>7</v>
      </c>
      <c r="D409" s="471">
        <v>18</v>
      </c>
      <c r="E409" s="737"/>
      <c r="F409" s="740">
        <f t="shared" si="6"/>
        <v>0</v>
      </c>
      <c r="H409" s="1572"/>
    </row>
    <row r="410" spans="1:8" s="1475" customFormat="1" ht="76.5">
      <c r="A410" s="472"/>
      <c r="B410" s="466" t="s">
        <v>3936</v>
      </c>
      <c r="C410" s="471" t="s">
        <v>7</v>
      </c>
      <c r="D410" s="471">
        <v>16</v>
      </c>
      <c r="E410" s="737"/>
      <c r="F410" s="740">
        <f t="shared" si="6"/>
        <v>0</v>
      </c>
      <c r="H410" s="1572"/>
    </row>
    <row r="411" spans="1:8" s="1475" customFormat="1" ht="63.75">
      <c r="A411" s="472"/>
      <c r="B411" s="466" t="s">
        <v>3937</v>
      </c>
      <c r="C411" s="471" t="s">
        <v>7</v>
      </c>
      <c r="D411" s="471">
        <v>10</v>
      </c>
      <c r="E411" s="737"/>
      <c r="F411" s="740">
        <f t="shared" si="6"/>
        <v>0</v>
      </c>
      <c r="H411" s="1572"/>
    </row>
    <row r="412" spans="1:8" s="1475" customFormat="1" ht="63.75">
      <c r="A412" s="472"/>
      <c r="B412" s="466" t="s">
        <v>3938</v>
      </c>
      <c r="C412" s="471" t="s">
        <v>7</v>
      </c>
      <c r="D412" s="471">
        <v>17</v>
      </c>
      <c r="E412" s="737"/>
      <c r="F412" s="740">
        <f t="shared" si="6"/>
        <v>0</v>
      </c>
      <c r="H412" s="1572"/>
    </row>
    <row r="413" spans="1:8" s="1475" customFormat="1" ht="63.75">
      <c r="A413" s="472"/>
      <c r="B413" s="466" t="s">
        <v>3939</v>
      </c>
      <c r="C413" s="471" t="s">
        <v>7</v>
      </c>
      <c r="D413" s="471">
        <v>2</v>
      </c>
      <c r="E413" s="737"/>
      <c r="F413" s="740">
        <f t="shared" si="6"/>
        <v>0</v>
      </c>
      <c r="H413" s="1572"/>
    </row>
    <row r="414" spans="1:8" s="1475" customFormat="1" ht="76.5">
      <c r="A414" s="472"/>
      <c r="B414" s="466" t="s">
        <v>3940</v>
      </c>
      <c r="C414" s="471" t="s">
        <v>7</v>
      </c>
      <c r="D414" s="471">
        <v>11</v>
      </c>
      <c r="E414" s="737"/>
      <c r="F414" s="740">
        <f t="shared" si="6"/>
        <v>0</v>
      </c>
      <c r="H414" s="1572"/>
    </row>
    <row r="415" spans="1:8" s="1475" customFormat="1" ht="76.5">
      <c r="A415" s="472"/>
      <c r="B415" s="466" t="s">
        <v>3941</v>
      </c>
      <c r="C415" s="471" t="s">
        <v>7</v>
      </c>
      <c r="D415" s="471">
        <v>19</v>
      </c>
      <c r="E415" s="737"/>
      <c r="F415" s="740">
        <f t="shared" si="6"/>
        <v>0</v>
      </c>
      <c r="H415" s="1572"/>
    </row>
    <row r="416" spans="1:8" s="1475" customFormat="1" ht="76.5">
      <c r="A416" s="472"/>
      <c r="B416" s="466" t="s">
        <v>3942</v>
      </c>
      <c r="C416" s="471" t="s">
        <v>7</v>
      </c>
      <c r="D416" s="471">
        <v>41</v>
      </c>
      <c r="E416" s="737"/>
      <c r="F416" s="740">
        <f t="shared" si="6"/>
        <v>0</v>
      </c>
      <c r="H416" s="1572"/>
    </row>
    <row r="417" spans="1:8" s="1475" customFormat="1" ht="76.5">
      <c r="A417" s="472"/>
      <c r="B417" s="466" t="s">
        <v>3943</v>
      </c>
      <c r="C417" s="471" t="s">
        <v>7</v>
      </c>
      <c r="D417" s="471">
        <v>15</v>
      </c>
      <c r="E417" s="737"/>
      <c r="F417" s="740">
        <f t="shared" si="6"/>
        <v>0</v>
      </c>
      <c r="H417" s="1572"/>
    </row>
    <row r="418" spans="1:8" s="1475" customFormat="1" ht="76.5">
      <c r="A418" s="472"/>
      <c r="B418" s="466" t="s">
        <v>3944</v>
      </c>
      <c r="C418" s="471" t="s">
        <v>7</v>
      </c>
      <c r="D418" s="471">
        <v>40</v>
      </c>
      <c r="E418" s="737"/>
      <c r="F418" s="740">
        <f t="shared" si="6"/>
        <v>0</v>
      </c>
      <c r="H418" s="1572"/>
    </row>
    <row r="419" spans="1:8" s="1475" customFormat="1" ht="76.5">
      <c r="A419" s="472"/>
      <c r="B419" s="466" t="s">
        <v>3945</v>
      </c>
      <c r="C419" s="471" t="s">
        <v>7</v>
      </c>
      <c r="D419" s="471">
        <v>3</v>
      </c>
      <c r="E419" s="737"/>
      <c r="F419" s="740">
        <f t="shared" si="6"/>
        <v>0</v>
      </c>
      <c r="H419" s="1572"/>
    </row>
    <row r="420" spans="1:8" s="1475" customFormat="1" ht="76.5">
      <c r="A420" s="472"/>
      <c r="B420" s="466" t="s">
        <v>3946</v>
      </c>
      <c r="C420" s="471" t="s">
        <v>7</v>
      </c>
      <c r="D420" s="471">
        <v>4</v>
      </c>
      <c r="E420" s="737"/>
      <c r="F420" s="740">
        <f t="shared" si="6"/>
        <v>0</v>
      </c>
      <c r="H420" s="1572"/>
    </row>
    <row r="421" spans="1:8" s="1475" customFormat="1" ht="76.5">
      <c r="A421" s="472"/>
      <c r="B421" s="466" t="s">
        <v>3947</v>
      </c>
      <c r="C421" s="471" t="s">
        <v>7</v>
      </c>
      <c r="D421" s="471">
        <v>4</v>
      </c>
      <c r="E421" s="737"/>
      <c r="F421" s="740">
        <f t="shared" si="6"/>
        <v>0</v>
      </c>
      <c r="H421" s="1572"/>
    </row>
    <row r="422" spans="1:8" s="1475" customFormat="1">
      <c r="A422" s="472"/>
      <c r="B422" s="466"/>
      <c r="C422" s="471"/>
      <c r="D422" s="471"/>
      <c r="E422" s="737"/>
      <c r="F422" s="740"/>
      <c r="H422" s="1572"/>
    </row>
    <row r="423" spans="1:8" s="1562" customFormat="1" ht="127.5">
      <c r="A423" s="1486">
        <f>A383+1</f>
        <v>12</v>
      </c>
      <c r="B423" s="1507" t="s">
        <v>279</v>
      </c>
      <c r="C423" s="460" t="s">
        <v>7</v>
      </c>
      <c r="D423" s="461">
        <v>10</v>
      </c>
      <c r="E423" s="1563"/>
      <c r="F423" s="740">
        <f t="shared" si="6"/>
        <v>0</v>
      </c>
    </row>
    <row r="424" spans="1:8" s="1475" customFormat="1" ht="63.75">
      <c r="A424" s="472"/>
      <c r="B424" s="466" t="s">
        <v>281</v>
      </c>
      <c r="C424" s="471" t="s">
        <v>7</v>
      </c>
      <c r="D424" s="471">
        <v>10</v>
      </c>
      <c r="E424" s="737"/>
      <c r="F424" s="740">
        <f t="shared" si="6"/>
        <v>0</v>
      </c>
      <c r="H424" s="1572"/>
    </row>
    <row r="425" spans="1:8" s="1475" customFormat="1" ht="25.5">
      <c r="A425" s="472"/>
      <c r="B425" s="466" t="s">
        <v>274</v>
      </c>
      <c r="C425" s="471" t="s">
        <v>6</v>
      </c>
      <c r="D425" s="471">
        <v>152</v>
      </c>
      <c r="E425" s="737"/>
      <c r="F425" s="740">
        <f t="shared" si="6"/>
        <v>0</v>
      </c>
      <c r="H425" s="1572"/>
    </row>
    <row r="426" spans="1:8" s="1475" customFormat="1" ht="63.75">
      <c r="A426" s="472"/>
      <c r="B426" s="466" t="s">
        <v>275</v>
      </c>
      <c r="C426" s="471" t="s">
        <v>7</v>
      </c>
      <c r="D426" s="471">
        <v>10</v>
      </c>
      <c r="E426" s="737"/>
      <c r="F426" s="740">
        <f t="shared" si="6"/>
        <v>0</v>
      </c>
      <c r="H426" s="1572"/>
    </row>
    <row r="427" spans="1:8" s="1475" customFormat="1" ht="63.75">
      <c r="A427" s="472"/>
      <c r="B427" s="466" t="s">
        <v>276</v>
      </c>
      <c r="C427" s="471" t="s">
        <v>7</v>
      </c>
      <c r="D427" s="471">
        <v>16</v>
      </c>
      <c r="E427" s="737"/>
      <c r="F427" s="740">
        <f t="shared" si="6"/>
        <v>0</v>
      </c>
      <c r="H427" s="1572"/>
    </row>
    <row r="428" spans="1:8" s="1475" customFormat="1">
      <c r="A428" s="472"/>
      <c r="B428" s="466" t="s">
        <v>277</v>
      </c>
      <c r="C428" s="471" t="s">
        <v>7</v>
      </c>
      <c r="D428" s="471">
        <v>4</v>
      </c>
      <c r="E428" s="737"/>
      <c r="F428" s="740">
        <f t="shared" ref="F428:F451" si="7">E428*D428</f>
        <v>0</v>
      </c>
      <c r="H428" s="1572"/>
    </row>
    <row r="429" spans="1:8" s="1475" customFormat="1">
      <c r="A429" s="472"/>
      <c r="B429" s="466" t="s">
        <v>278</v>
      </c>
      <c r="C429" s="471" t="s">
        <v>7</v>
      </c>
      <c r="D429" s="471">
        <v>6</v>
      </c>
      <c r="E429" s="737"/>
      <c r="F429" s="740">
        <f t="shared" si="7"/>
        <v>0</v>
      </c>
      <c r="H429" s="1572"/>
    </row>
    <row r="430" spans="1:8" s="1475" customFormat="1">
      <c r="A430" s="472"/>
      <c r="B430" s="476"/>
      <c r="C430" s="475"/>
      <c r="D430" s="475"/>
      <c r="E430" s="738"/>
      <c r="F430" s="740"/>
      <c r="H430" s="1572"/>
    </row>
    <row r="431" spans="1:8" s="1562" customFormat="1" ht="114.75">
      <c r="A431" s="1486">
        <f>A423+1</f>
        <v>13</v>
      </c>
      <c r="B431" s="1489" t="s">
        <v>282</v>
      </c>
      <c r="C431" s="460" t="s">
        <v>7</v>
      </c>
      <c r="D431" s="461">
        <v>10</v>
      </c>
      <c r="E431" s="1563"/>
      <c r="F431" s="740">
        <f t="shared" si="7"/>
        <v>0</v>
      </c>
    </row>
    <row r="432" spans="1:8" s="1475" customFormat="1" ht="63.75">
      <c r="A432" s="483"/>
      <c r="B432" s="464" t="s">
        <v>280</v>
      </c>
      <c r="C432" s="461" t="s">
        <v>7</v>
      </c>
      <c r="D432" s="461">
        <v>10</v>
      </c>
      <c r="E432" s="737"/>
      <c r="F432" s="740">
        <f t="shared" si="7"/>
        <v>0</v>
      </c>
      <c r="H432" s="1572"/>
    </row>
    <row r="433" spans="1:8" s="1475" customFormat="1" ht="25.5">
      <c r="A433" s="483"/>
      <c r="B433" s="464" t="s">
        <v>274</v>
      </c>
      <c r="C433" s="461" t="s">
        <v>6</v>
      </c>
      <c r="D433" s="461">
        <v>50</v>
      </c>
      <c r="E433" s="737"/>
      <c r="F433" s="740">
        <f t="shared" si="7"/>
        <v>0</v>
      </c>
      <c r="H433" s="1572"/>
    </row>
    <row r="434" spans="1:8" s="1475" customFormat="1" ht="63.75">
      <c r="A434" s="483"/>
      <c r="B434" s="464" t="s">
        <v>275</v>
      </c>
      <c r="C434" s="461" t="s">
        <v>7</v>
      </c>
      <c r="D434" s="461">
        <v>10</v>
      </c>
      <c r="E434" s="737"/>
      <c r="F434" s="740">
        <f t="shared" si="7"/>
        <v>0</v>
      </c>
      <c r="H434" s="1572"/>
    </row>
    <row r="435" spans="1:8" s="1475" customFormat="1" ht="63.75">
      <c r="A435" s="483"/>
      <c r="B435" s="464" t="s">
        <v>276</v>
      </c>
      <c r="C435" s="461" t="s">
        <v>7</v>
      </c>
      <c r="D435" s="461">
        <v>10</v>
      </c>
      <c r="E435" s="737"/>
      <c r="F435" s="740">
        <f t="shared" si="7"/>
        <v>0</v>
      </c>
      <c r="H435" s="1572"/>
    </row>
    <row r="436" spans="1:8" s="1475" customFormat="1">
      <c r="A436" s="483"/>
      <c r="B436" s="464" t="s">
        <v>277</v>
      </c>
      <c r="C436" s="461" t="s">
        <v>7</v>
      </c>
      <c r="D436" s="461">
        <v>10</v>
      </c>
      <c r="E436" s="737"/>
      <c r="F436" s="740">
        <f t="shared" si="7"/>
        <v>0</v>
      </c>
      <c r="H436" s="1572"/>
    </row>
    <row r="437" spans="1:8" s="1475" customFormat="1">
      <c r="A437" s="472"/>
      <c r="B437" s="476"/>
      <c r="C437" s="475"/>
      <c r="D437" s="475"/>
      <c r="E437" s="738"/>
      <c r="F437" s="740"/>
      <c r="H437" s="1572"/>
    </row>
    <row r="438" spans="1:8" s="1562" customFormat="1" ht="114.75">
      <c r="A438" s="1486">
        <f>A431+1</f>
        <v>14</v>
      </c>
      <c r="B438" s="1489" t="s">
        <v>283</v>
      </c>
      <c r="C438" s="460" t="s">
        <v>7</v>
      </c>
      <c r="D438" s="461">
        <v>17</v>
      </c>
      <c r="E438" s="1563"/>
      <c r="F438" s="740">
        <f t="shared" si="7"/>
        <v>0</v>
      </c>
    </row>
    <row r="439" spans="1:8" s="1475" customFormat="1" ht="63.75">
      <c r="A439" s="483"/>
      <c r="B439" s="464" t="s">
        <v>280</v>
      </c>
      <c r="C439" s="461" t="s">
        <v>7</v>
      </c>
      <c r="D439" s="461">
        <v>17</v>
      </c>
      <c r="E439" s="737"/>
      <c r="F439" s="740">
        <f t="shared" si="7"/>
        <v>0</v>
      </c>
      <c r="H439" s="1572"/>
    </row>
    <row r="440" spans="1:8" s="1475" customFormat="1" ht="25.5">
      <c r="A440" s="483"/>
      <c r="B440" s="464" t="s">
        <v>274</v>
      </c>
      <c r="C440" s="461" t="s">
        <v>6</v>
      </c>
      <c r="D440" s="461">
        <v>55</v>
      </c>
      <c r="E440" s="737"/>
      <c r="F440" s="740">
        <f t="shared" si="7"/>
        <v>0</v>
      </c>
      <c r="H440" s="1572"/>
    </row>
    <row r="441" spans="1:8" s="1475" customFormat="1" ht="63.75">
      <c r="A441" s="483"/>
      <c r="B441" s="464" t="s">
        <v>275</v>
      </c>
      <c r="C441" s="461" t="s">
        <v>7</v>
      </c>
      <c r="D441" s="461">
        <v>17</v>
      </c>
      <c r="E441" s="737"/>
      <c r="F441" s="740">
        <f t="shared" si="7"/>
        <v>0</v>
      </c>
      <c r="H441" s="1572"/>
    </row>
    <row r="442" spans="1:8" s="1475" customFormat="1" ht="63.75">
      <c r="A442" s="483"/>
      <c r="B442" s="464" t="s">
        <v>276</v>
      </c>
      <c r="C442" s="461" t="s">
        <v>7</v>
      </c>
      <c r="D442" s="461">
        <v>17</v>
      </c>
      <c r="E442" s="737"/>
      <c r="F442" s="740">
        <f t="shared" si="7"/>
        <v>0</v>
      </c>
      <c r="H442" s="1572"/>
    </row>
    <row r="443" spans="1:8" s="1475" customFormat="1">
      <c r="A443" s="483"/>
      <c r="B443" s="464" t="s">
        <v>277</v>
      </c>
      <c r="C443" s="461" t="s">
        <v>7</v>
      </c>
      <c r="D443" s="461">
        <v>17</v>
      </c>
      <c r="E443" s="737"/>
      <c r="F443" s="740">
        <f t="shared" si="7"/>
        <v>0</v>
      </c>
      <c r="H443" s="1572"/>
    </row>
    <row r="444" spans="1:8" s="1475" customFormat="1">
      <c r="A444" s="472"/>
      <c r="B444" s="476"/>
      <c r="C444" s="475"/>
      <c r="D444" s="475"/>
      <c r="E444" s="738"/>
      <c r="F444" s="740"/>
      <c r="H444" s="1572"/>
    </row>
    <row r="445" spans="1:8" s="1475" customFormat="1" ht="25.5">
      <c r="A445" s="859">
        <f>A438+1</f>
        <v>15</v>
      </c>
      <c r="B445" s="1506" t="s">
        <v>57</v>
      </c>
      <c r="C445" s="475"/>
      <c r="D445" s="475"/>
      <c r="E445" s="738"/>
      <c r="F445" s="740"/>
    </row>
    <row r="446" spans="1:8" s="1475" customFormat="1" ht="38.25">
      <c r="A446" s="472"/>
      <c r="B446" s="477" t="s">
        <v>93</v>
      </c>
      <c r="C446" s="478" t="s">
        <v>7</v>
      </c>
      <c r="D446" s="471">
        <v>6</v>
      </c>
      <c r="E446" s="737"/>
      <c r="F446" s="740">
        <f t="shared" si="7"/>
        <v>0</v>
      </c>
    </row>
    <row r="447" spans="1:8" s="1475" customFormat="1">
      <c r="A447" s="472"/>
      <c r="B447" s="468" t="s">
        <v>58</v>
      </c>
      <c r="C447" s="478" t="s">
        <v>7</v>
      </c>
      <c r="D447" s="471">
        <v>60</v>
      </c>
      <c r="E447" s="737"/>
      <c r="F447" s="740">
        <f t="shared" si="7"/>
        <v>0</v>
      </c>
    </row>
    <row r="448" spans="1:8" s="1475" customFormat="1" ht="25.5">
      <c r="A448" s="472"/>
      <c r="B448" s="468" t="s">
        <v>285</v>
      </c>
      <c r="C448" s="478" t="s">
        <v>7</v>
      </c>
      <c r="D448" s="471">
        <v>20</v>
      </c>
      <c r="E448" s="737"/>
      <c r="F448" s="740">
        <f t="shared" si="7"/>
        <v>0</v>
      </c>
    </row>
    <row r="449" spans="1:8" s="1475" customFormat="1" ht="38.25">
      <c r="A449" s="472"/>
      <c r="B449" s="468" t="s">
        <v>148</v>
      </c>
      <c r="C449" s="478" t="s">
        <v>7</v>
      </c>
      <c r="D449" s="471">
        <v>15</v>
      </c>
      <c r="E449" s="737"/>
      <c r="F449" s="740">
        <f t="shared" si="7"/>
        <v>0</v>
      </c>
    </row>
    <row r="450" spans="1:8" s="1475" customFormat="1">
      <c r="A450" s="472"/>
      <c r="B450" s="1498"/>
      <c r="C450" s="475"/>
      <c r="D450" s="475"/>
      <c r="E450" s="738"/>
      <c r="F450" s="740">
        <f t="shared" si="7"/>
        <v>0</v>
      </c>
    </row>
    <row r="451" spans="1:8" s="1475" customFormat="1" ht="51">
      <c r="A451" s="870">
        <f>A445+1</f>
        <v>16</v>
      </c>
      <c r="B451" s="871" t="s">
        <v>180</v>
      </c>
      <c r="C451" s="471" t="s">
        <v>7</v>
      </c>
      <c r="D451" s="471">
        <v>383</v>
      </c>
      <c r="E451" s="737"/>
      <c r="F451" s="740">
        <f t="shared" si="7"/>
        <v>0</v>
      </c>
      <c r="H451" s="1572"/>
    </row>
    <row r="452" spans="1:8" s="1475" customFormat="1">
      <c r="A452" s="472"/>
      <c r="B452" s="1498"/>
      <c r="C452" s="475"/>
      <c r="D452" s="475"/>
      <c r="E452" s="738"/>
      <c r="F452" s="736"/>
    </row>
    <row r="453" spans="1:8" s="1475" customFormat="1">
      <c r="A453" s="472"/>
      <c r="B453" s="496" t="s">
        <v>603</v>
      </c>
      <c r="C453" s="496"/>
      <c r="D453" s="496"/>
      <c r="E453" s="876" t="s">
        <v>11</v>
      </c>
      <c r="F453" s="877">
        <f>SUM(F297:F451)</f>
        <v>0</v>
      </c>
    </row>
    <row r="454" spans="1:8" s="1475" customFormat="1">
      <c r="A454" s="472"/>
      <c r="B454" s="1508"/>
      <c r="C454" s="1508"/>
      <c r="D454" s="1508"/>
      <c r="E454" s="739"/>
      <c r="F454" s="744"/>
    </row>
    <row r="455" spans="1:8" s="1475" customFormat="1">
      <c r="A455" s="472"/>
      <c r="B455" s="1508"/>
      <c r="C455" s="1508"/>
      <c r="D455" s="1508"/>
      <c r="E455" s="739"/>
      <c r="F455" s="744"/>
    </row>
    <row r="456" spans="1:8" s="1475" customFormat="1">
      <c r="A456" s="858" t="s">
        <v>60</v>
      </c>
      <c r="B456" s="858" t="s">
        <v>59</v>
      </c>
      <c r="C456" s="475"/>
      <c r="D456" s="475"/>
      <c r="E456" s="738"/>
      <c r="F456" s="736"/>
    </row>
    <row r="457" spans="1:8" s="1475" customFormat="1">
      <c r="A457" s="472"/>
      <c r="B457" s="474"/>
      <c r="C457" s="475"/>
      <c r="D457" s="475"/>
      <c r="E457" s="738"/>
      <c r="F457" s="736"/>
    </row>
    <row r="458" spans="1:8" s="1562" customFormat="1" ht="25.5">
      <c r="A458" s="1486">
        <f>1</f>
        <v>1</v>
      </c>
      <c r="B458" s="1507" t="s">
        <v>300</v>
      </c>
      <c r="C458" s="460" t="s">
        <v>6</v>
      </c>
      <c r="D458" s="461">
        <v>70</v>
      </c>
      <c r="E458" s="1563"/>
      <c r="F458" s="1555">
        <f>E458*D458</f>
        <v>0</v>
      </c>
    </row>
    <row r="459" spans="1:8" s="1562" customFormat="1">
      <c r="A459" s="462"/>
      <c r="B459" s="1485"/>
      <c r="C459" s="463"/>
      <c r="D459" s="463"/>
      <c r="E459" s="1467"/>
      <c r="F459" s="1555"/>
    </row>
    <row r="460" spans="1:8" s="1562" customFormat="1" ht="25.5">
      <c r="A460" s="1486">
        <f>A458+1</f>
        <v>2</v>
      </c>
      <c r="B460" s="1507" t="s">
        <v>301</v>
      </c>
      <c r="C460" s="460" t="s">
        <v>6</v>
      </c>
      <c r="D460" s="461">
        <v>35</v>
      </c>
      <c r="E460" s="1563"/>
      <c r="F460" s="1555">
        <f t="shared" ref="F460:F521" si="8">E460*D460</f>
        <v>0</v>
      </c>
    </row>
    <row r="461" spans="1:8" s="1562" customFormat="1">
      <c r="A461" s="472"/>
      <c r="B461" s="474"/>
      <c r="C461" s="475"/>
      <c r="D461" s="475"/>
      <c r="E461" s="738"/>
      <c r="F461" s="1555"/>
      <c r="G461" s="1475"/>
      <c r="H461" s="1475"/>
    </row>
    <row r="462" spans="1:8" s="1562" customFormat="1" ht="140.25">
      <c r="A462" s="859">
        <f>A460+1</f>
        <v>3</v>
      </c>
      <c r="B462" s="871" t="s">
        <v>109</v>
      </c>
      <c r="C462" s="471" t="s">
        <v>7</v>
      </c>
      <c r="D462" s="471">
        <v>1</v>
      </c>
      <c r="E462" s="737"/>
      <c r="F462" s="1555">
        <f t="shared" si="8"/>
        <v>0</v>
      </c>
      <c r="G462" s="1475"/>
      <c r="H462" s="738"/>
    </row>
    <row r="463" spans="1:8" s="1475" customFormat="1" ht="38.25">
      <c r="A463" s="472"/>
      <c r="B463" s="1509" t="s">
        <v>61</v>
      </c>
      <c r="C463" s="478" t="s">
        <v>7</v>
      </c>
      <c r="D463" s="471">
        <v>2</v>
      </c>
      <c r="E463" s="737"/>
      <c r="F463" s="1555">
        <f t="shared" si="8"/>
        <v>0</v>
      </c>
    </row>
    <row r="464" spans="1:8" s="1475" customFormat="1" ht="25.5">
      <c r="A464" s="472"/>
      <c r="B464" s="1509" t="s">
        <v>64</v>
      </c>
      <c r="C464" s="478" t="s">
        <v>7</v>
      </c>
      <c r="D464" s="471">
        <v>1</v>
      </c>
      <c r="E464" s="737"/>
      <c r="F464" s="1555">
        <f t="shared" si="8"/>
        <v>0</v>
      </c>
    </row>
    <row r="465" spans="1:8" s="1562" customFormat="1" ht="51">
      <c r="A465" s="472"/>
      <c r="B465" s="466" t="s">
        <v>582</v>
      </c>
      <c r="C465" s="471" t="s">
        <v>7</v>
      </c>
      <c r="D465" s="471">
        <v>1</v>
      </c>
      <c r="E465" s="737"/>
      <c r="F465" s="1555">
        <f t="shared" si="8"/>
        <v>0</v>
      </c>
      <c r="G465" s="1475"/>
      <c r="H465" s="738"/>
    </row>
    <row r="466" spans="1:8" s="1562" customFormat="1" ht="51">
      <c r="A466" s="472"/>
      <c r="B466" s="466" t="s">
        <v>581</v>
      </c>
      <c r="C466" s="471" t="s">
        <v>7</v>
      </c>
      <c r="D466" s="471">
        <v>1</v>
      </c>
      <c r="E466" s="737"/>
      <c r="F466" s="1555">
        <f t="shared" si="8"/>
        <v>0</v>
      </c>
      <c r="G466" s="1475"/>
      <c r="H466" s="738"/>
    </row>
    <row r="467" spans="1:8" s="1562" customFormat="1">
      <c r="A467" s="472"/>
      <c r="B467" s="473" t="s">
        <v>289</v>
      </c>
      <c r="C467" s="471" t="s">
        <v>7</v>
      </c>
      <c r="D467" s="471">
        <v>1</v>
      </c>
      <c r="E467" s="737"/>
      <c r="F467" s="1555">
        <f t="shared" si="8"/>
        <v>0</v>
      </c>
      <c r="G467" s="1475"/>
      <c r="H467" s="738"/>
    </row>
    <row r="468" spans="1:8" s="1475" customFormat="1" ht="25.5">
      <c r="A468" s="472"/>
      <c r="B468" s="468" t="s">
        <v>294</v>
      </c>
      <c r="C468" s="478" t="s">
        <v>7</v>
      </c>
      <c r="D468" s="471">
        <v>1</v>
      </c>
      <c r="E468" s="737"/>
      <c r="F468" s="1555">
        <f t="shared" si="8"/>
        <v>0</v>
      </c>
    </row>
    <row r="469" spans="1:8" s="1475" customFormat="1" ht="25.5">
      <c r="A469" s="472"/>
      <c r="B469" s="468" t="s">
        <v>290</v>
      </c>
      <c r="C469" s="478" t="s">
        <v>7</v>
      </c>
      <c r="D469" s="471">
        <v>1</v>
      </c>
      <c r="E469" s="737"/>
      <c r="F469" s="1555">
        <f t="shared" si="8"/>
        <v>0</v>
      </c>
    </row>
    <row r="470" spans="1:8" ht="25.5">
      <c r="B470" s="1510" t="s">
        <v>291</v>
      </c>
      <c r="C470" s="460" t="s">
        <v>7</v>
      </c>
      <c r="D470" s="461">
        <v>3</v>
      </c>
      <c r="E470" s="1560"/>
      <c r="F470" s="1555">
        <f t="shared" si="8"/>
        <v>0</v>
      </c>
    </row>
    <row r="471" spans="1:8" s="1475" customFormat="1" ht="38.25">
      <c r="A471" s="472"/>
      <c r="B471" s="1509" t="s">
        <v>154</v>
      </c>
      <c r="C471" s="478" t="s">
        <v>62</v>
      </c>
      <c r="D471" s="471">
        <v>3</v>
      </c>
      <c r="E471" s="737"/>
      <c r="F471" s="1555">
        <f t="shared" si="8"/>
        <v>0</v>
      </c>
    </row>
    <row r="472" spans="1:8" s="1475" customFormat="1">
      <c r="A472" s="472"/>
      <c r="B472" s="468" t="s">
        <v>63</v>
      </c>
      <c r="C472" s="478" t="s">
        <v>7</v>
      </c>
      <c r="D472" s="471">
        <v>5</v>
      </c>
      <c r="E472" s="737"/>
      <c r="F472" s="1555">
        <f t="shared" si="8"/>
        <v>0</v>
      </c>
    </row>
    <row r="473" spans="1:8">
      <c r="B473" s="1510" t="s">
        <v>95</v>
      </c>
      <c r="C473" s="460" t="s">
        <v>7</v>
      </c>
      <c r="D473" s="461">
        <v>1</v>
      </c>
      <c r="E473" s="1560"/>
      <c r="F473" s="1555">
        <f t="shared" si="8"/>
        <v>0</v>
      </c>
    </row>
    <row r="474" spans="1:8" ht="25.5">
      <c r="B474" s="1510" t="s">
        <v>298</v>
      </c>
      <c r="C474" s="460" t="s">
        <v>7</v>
      </c>
      <c r="D474" s="461">
        <v>1</v>
      </c>
      <c r="E474" s="1560"/>
      <c r="F474" s="1555">
        <f t="shared" si="8"/>
        <v>0</v>
      </c>
    </row>
    <row r="475" spans="1:8" s="1562" customFormat="1">
      <c r="A475" s="472"/>
      <c r="B475" s="468" t="s">
        <v>288</v>
      </c>
      <c r="C475" s="478" t="s">
        <v>7</v>
      </c>
      <c r="D475" s="471">
        <v>44</v>
      </c>
      <c r="E475" s="737"/>
      <c r="F475" s="1555">
        <f t="shared" si="8"/>
        <v>0</v>
      </c>
      <c r="G475" s="1475"/>
      <c r="H475" s="738"/>
    </row>
    <row r="476" spans="1:8" s="1562" customFormat="1">
      <c r="A476" s="472"/>
      <c r="B476" s="468" t="s">
        <v>293</v>
      </c>
      <c r="C476" s="478" t="s">
        <v>7</v>
      </c>
      <c r="D476" s="471">
        <v>6</v>
      </c>
      <c r="E476" s="737"/>
      <c r="F476" s="1555">
        <f t="shared" si="8"/>
        <v>0</v>
      </c>
      <c r="G476" s="1475"/>
      <c r="H476" s="738"/>
    </row>
    <row r="477" spans="1:8" s="1562" customFormat="1">
      <c r="A477" s="472"/>
      <c r="B477" s="468" t="s">
        <v>181</v>
      </c>
      <c r="C477" s="478" t="s">
        <v>7</v>
      </c>
      <c r="D477" s="471">
        <v>2</v>
      </c>
      <c r="E477" s="737"/>
      <c r="F477" s="1555">
        <f t="shared" si="8"/>
        <v>0</v>
      </c>
      <c r="G477" s="1475"/>
      <c r="H477" s="738"/>
    </row>
    <row r="478" spans="1:8" s="1562" customFormat="1">
      <c r="A478" s="472"/>
      <c r="B478" s="468" t="s">
        <v>49</v>
      </c>
      <c r="C478" s="478" t="s">
        <v>7</v>
      </c>
      <c r="D478" s="471">
        <v>1</v>
      </c>
      <c r="E478" s="737"/>
      <c r="F478" s="1555">
        <f t="shared" si="8"/>
        <v>0</v>
      </c>
      <c r="G478" s="1475"/>
      <c r="H478" s="738"/>
    </row>
    <row r="479" spans="1:8" s="1562" customFormat="1" ht="89.25">
      <c r="A479" s="472"/>
      <c r="B479" s="473" t="s">
        <v>292</v>
      </c>
      <c r="C479" s="471" t="s">
        <v>7</v>
      </c>
      <c r="D479" s="471">
        <v>1</v>
      </c>
      <c r="E479" s="737"/>
      <c r="F479" s="1555">
        <f t="shared" si="8"/>
        <v>0</v>
      </c>
      <c r="G479" s="1475"/>
      <c r="H479" s="738"/>
    </row>
    <row r="480" spans="1:8" s="1562" customFormat="1">
      <c r="A480" s="472"/>
      <c r="B480" s="1498"/>
      <c r="C480" s="475"/>
      <c r="D480" s="475"/>
      <c r="E480" s="738"/>
      <c r="F480" s="1555"/>
      <c r="G480" s="1475"/>
      <c r="H480" s="1475"/>
    </row>
    <row r="481" spans="1:8" s="1562" customFormat="1" ht="127.5">
      <c r="A481" s="859">
        <f>A462+1</f>
        <v>4</v>
      </c>
      <c r="B481" s="871" t="s">
        <v>295</v>
      </c>
      <c r="C481" s="471" t="s">
        <v>7</v>
      </c>
      <c r="D481" s="471">
        <v>1</v>
      </c>
      <c r="E481" s="737"/>
      <c r="F481" s="1555">
        <f t="shared" si="8"/>
        <v>0</v>
      </c>
      <c r="G481" s="1475"/>
      <c r="H481" s="738"/>
    </row>
    <row r="482" spans="1:8" s="1475" customFormat="1" ht="38.25">
      <c r="A482" s="472"/>
      <c r="B482" s="1509" t="s">
        <v>61</v>
      </c>
      <c r="C482" s="478" t="s">
        <v>7</v>
      </c>
      <c r="D482" s="471">
        <v>2</v>
      </c>
      <c r="E482" s="737"/>
      <c r="F482" s="1555">
        <f t="shared" si="8"/>
        <v>0</v>
      </c>
    </row>
    <row r="483" spans="1:8" s="1475" customFormat="1" ht="25.5">
      <c r="A483" s="472"/>
      <c r="B483" s="1509" t="s">
        <v>64</v>
      </c>
      <c r="C483" s="478" t="s">
        <v>7</v>
      </c>
      <c r="D483" s="471">
        <v>1</v>
      </c>
      <c r="E483" s="737"/>
      <c r="F483" s="1555">
        <f t="shared" si="8"/>
        <v>0</v>
      </c>
    </row>
    <row r="484" spans="1:8" s="1562" customFormat="1" ht="51">
      <c r="A484" s="472"/>
      <c r="B484" s="466" t="s">
        <v>581</v>
      </c>
      <c r="C484" s="471" t="s">
        <v>7</v>
      </c>
      <c r="D484" s="471">
        <v>1</v>
      </c>
      <c r="E484" s="737"/>
      <c r="F484" s="1555">
        <f t="shared" si="8"/>
        <v>0</v>
      </c>
      <c r="G484" s="1475"/>
      <c r="H484" s="738"/>
    </row>
    <row r="485" spans="1:8" s="1475" customFormat="1" ht="25.5">
      <c r="A485" s="472"/>
      <c r="B485" s="468" t="s">
        <v>290</v>
      </c>
      <c r="C485" s="478" t="s">
        <v>7</v>
      </c>
      <c r="D485" s="471">
        <v>1</v>
      </c>
      <c r="E485" s="737"/>
      <c r="F485" s="1555">
        <f t="shared" si="8"/>
        <v>0</v>
      </c>
    </row>
    <row r="486" spans="1:8" ht="25.5">
      <c r="A486" s="901"/>
      <c r="B486" s="477" t="s">
        <v>291</v>
      </c>
      <c r="C486" s="478" t="s">
        <v>7</v>
      </c>
      <c r="D486" s="471">
        <v>3</v>
      </c>
      <c r="E486" s="1560"/>
      <c r="F486" s="1555">
        <f t="shared" si="8"/>
        <v>0</v>
      </c>
    </row>
    <row r="487" spans="1:8" s="1475" customFormat="1" ht="38.25">
      <c r="A487" s="472"/>
      <c r="B487" s="1509" t="s">
        <v>154</v>
      </c>
      <c r="C487" s="478" t="s">
        <v>62</v>
      </c>
      <c r="D487" s="471">
        <v>3</v>
      </c>
      <c r="E487" s="737"/>
      <c r="F487" s="1555">
        <f t="shared" si="8"/>
        <v>0</v>
      </c>
    </row>
    <row r="488" spans="1:8" s="1475" customFormat="1">
      <c r="A488" s="472"/>
      <c r="B488" s="468" t="s">
        <v>63</v>
      </c>
      <c r="C488" s="478" t="s">
        <v>7</v>
      </c>
      <c r="D488" s="471">
        <v>5</v>
      </c>
      <c r="E488" s="737"/>
      <c r="F488" s="1555">
        <f t="shared" si="8"/>
        <v>0</v>
      </c>
    </row>
    <row r="489" spans="1:8">
      <c r="A489" s="901"/>
      <c r="B489" s="477" t="s">
        <v>95</v>
      </c>
      <c r="C489" s="478" t="s">
        <v>7</v>
      </c>
      <c r="D489" s="471">
        <v>1</v>
      </c>
      <c r="E489" s="1560"/>
      <c r="F489" s="1555">
        <f t="shared" si="8"/>
        <v>0</v>
      </c>
    </row>
    <row r="490" spans="1:8" ht="25.5">
      <c r="B490" s="1510" t="s">
        <v>299</v>
      </c>
      <c r="C490" s="460" t="s">
        <v>7</v>
      </c>
      <c r="D490" s="461">
        <v>1</v>
      </c>
      <c r="E490" s="1560"/>
      <c r="F490" s="1555">
        <f t="shared" si="8"/>
        <v>0</v>
      </c>
    </row>
    <row r="491" spans="1:8" s="1562" customFormat="1">
      <c r="A491" s="472"/>
      <c r="B491" s="468" t="s">
        <v>288</v>
      </c>
      <c r="C491" s="478" t="s">
        <v>7</v>
      </c>
      <c r="D491" s="471">
        <v>65</v>
      </c>
      <c r="E491" s="737"/>
      <c r="F491" s="1555">
        <f t="shared" si="8"/>
        <v>0</v>
      </c>
      <c r="G491" s="1475"/>
      <c r="H491" s="738"/>
    </row>
    <row r="492" spans="1:8" s="1562" customFormat="1">
      <c r="A492" s="472"/>
      <c r="B492" s="468" t="s">
        <v>49</v>
      </c>
      <c r="C492" s="478" t="s">
        <v>7</v>
      </c>
      <c r="D492" s="471">
        <v>1</v>
      </c>
      <c r="E492" s="737"/>
      <c r="F492" s="1555">
        <f t="shared" si="8"/>
        <v>0</v>
      </c>
      <c r="G492" s="1475"/>
      <c r="H492" s="738"/>
    </row>
    <row r="493" spans="1:8" s="1562" customFormat="1">
      <c r="A493" s="472"/>
      <c r="B493" s="1511"/>
      <c r="C493" s="471"/>
      <c r="D493" s="471"/>
      <c r="E493" s="737"/>
      <c r="F493" s="1555"/>
      <c r="G493" s="1475"/>
      <c r="H493" s="738"/>
    </row>
    <row r="494" spans="1:8" s="1562" customFormat="1" ht="127.5">
      <c r="A494" s="859">
        <f>A481+1</f>
        <v>5</v>
      </c>
      <c r="B494" s="871" t="s">
        <v>296</v>
      </c>
      <c r="C494" s="471" t="s">
        <v>7</v>
      </c>
      <c r="D494" s="471">
        <v>1</v>
      </c>
      <c r="E494" s="737"/>
      <c r="F494" s="1555">
        <f t="shared" si="8"/>
        <v>0</v>
      </c>
      <c r="G494" s="1475"/>
      <c r="H494" s="738"/>
    </row>
    <row r="495" spans="1:8" s="1475" customFormat="1" ht="38.25">
      <c r="A495" s="472"/>
      <c r="B495" s="1509" t="s">
        <v>61</v>
      </c>
      <c r="C495" s="478" t="s">
        <v>7</v>
      </c>
      <c r="D495" s="471">
        <v>1</v>
      </c>
      <c r="E495" s="737"/>
      <c r="F495" s="1555">
        <f t="shared" si="8"/>
        <v>0</v>
      </c>
    </row>
    <row r="496" spans="1:8" s="1475" customFormat="1" ht="25.5">
      <c r="A496" s="472"/>
      <c r="B496" s="1509" t="s">
        <v>64</v>
      </c>
      <c r="C496" s="478" t="s">
        <v>7</v>
      </c>
      <c r="D496" s="471">
        <v>1</v>
      </c>
      <c r="E496" s="737"/>
      <c r="F496" s="1555">
        <f t="shared" si="8"/>
        <v>0</v>
      </c>
    </row>
    <row r="497" spans="1:8" s="1562" customFormat="1" ht="51">
      <c r="A497" s="472"/>
      <c r="B497" s="466" t="s">
        <v>581</v>
      </c>
      <c r="C497" s="471" t="s">
        <v>7</v>
      </c>
      <c r="D497" s="471">
        <v>1</v>
      </c>
      <c r="E497" s="737"/>
      <c r="F497" s="1555">
        <f t="shared" si="8"/>
        <v>0</v>
      </c>
      <c r="G497" s="1475"/>
      <c r="H497" s="738"/>
    </row>
    <row r="498" spans="1:8" s="1475" customFormat="1" ht="25.5">
      <c r="A498" s="472"/>
      <c r="B498" s="468" t="s">
        <v>290</v>
      </c>
      <c r="C498" s="478" t="s">
        <v>7</v>
      </c>
      <c r="D498" s="471">
        <v>1</v>
      </c>
      <c r="E498" s="737"/>
      <c r="F498" s="1555">
        <f t="shared" si="8"/>
        <v>0</v>
      </c>
    </row>
    <row r="499" spans="1:8" ht="25.5">
      <c r="A499" s="901"/>
      <c r="B499" s="477" t="s">
        <v>291</v>
      </c>
      <c r="C499" s="478" t="s">
        <v>7</v>
      </c>
      <c r="D499" s="471">
        <v>1</v>
      </c>
      <c r="E499" s="1560"/>
      <c r="F499" s="1555">
        <f t="shared" si="8"/>
        <v>0</v>
      </c>
    </row>
    <row r="500" spans="1:8" s="1475" customFormat="1" ht="38.25">
      <c r="A500" s="472"/>
      <c r="B500" s="1509" t="s">
        <v>154</v>
      </c>
      <c r="C500" s="478" t="s">
        <v>62</v>
      </c>
      <c r="D500" s="471">
        <v>1</v>
      </c>
      <c r="E500" s="737"/>
      <c r="F500" s="1555">
        <f t="shared" si="8"/>
        <v>0</v>
      </c>
    </row>
    <row r="501" spans="1:8" s="1475" customFormat="1">
      <c r="A501" s="472"/>
      <c r="B501" s="468" t="s">
        <v>63</v>
      </c>
      <c r="C501" s="478" t="s">
        <v>7</v>
      </c>
      <c r="D501" s="471">
        <v>1</v>
      </c>
      <c r="E501" s="737"/>
      <c r="F501" s="1555">
        <f t="shared" si="8"/>
        <v>0</v>
      </c>
    </row>
    <row r="502" spans="1:8">
      <c r="A502" s="901"/>
      <c r="B502" s="477" t="s">
        <v>95</v>
      </c>
      <c r="C502" s="478" t="s">
        <v>7</v>
      </c>
      <c r="D502" s="471">
        <v>1</v>
      </c>
      <c r="E502" s="1560"/>
      <c r="F502" s="1555">
        <f t="shared" si="8"/>
        <v>0</v>
      </c>
    </row>
    <row r="503" spans="1:8" s="1562" customFormat="1">
      <c r="A503" s="472"/>
      <c r="B503" s="468" t="s">
        <v>288</v>
      </c>
      <c r="C503" s="478" t="s">
        <v>7</v>
      </c>
      <c r="D503" s="471">
        <v>7</v>
      </c>
      <c r="E503" s="737"/>
      <c r="F503" s="1555">
        <f t="shared" si="8"/>
        <v>0</v>
      </c>
      <c r="G503" s="1475"/>
      <c r="H503" s="738"/>
    </row>
    <row r="504" spans="1:8" s="1562" customFormat="1">
      <c r="A504" s="472"/>
      <c r="B504" s="468" t="s">
        <v>49</v>
      </c>
      <c r="C504" s="478" t="s">
        <v>7</v>
      </c>
      <c r="D504" s="471">
        <v>1</v>
      </c>
      <c r="E504" s="737"/>
      <c r="F504" s="1555">
        <f t="shared" si="8"/>
        <v>0</v>
      </c>
      <c r="G504" s="1475"/>
      <c r="H504" s="738"/>
    </row>
    <row r="505" spans="1:8" s="1562" customFormat="1">
      <c r="A505" s="472"/>
      <c r="B505" s="479"/>
      <c r="C505" s="478"/>
      <c r="D505" s="471"/>
      <c r="E505" s="737"/>
      <c r="F505" s="1555"/>
      <c r="G505" s="1475"/>
      <c r="H505" s="738"/>
    </row>
    <row r="506" spans="1:8" s="1562" customFormat="1" ht="140.25">
      <c r="A506" s="859">
        <f>A494+1</f>
        <v>6</v>
      </c>
      <c r="B506" s="871" t="s">
        <v>297</v>
      </c>
      <c r="C506" s="471" t="s">
        <v>7</v>
      </c>
      <c r="D506" s="471">
        <v>1</v>
      </c>
      <c r="E506" s="737"/>
      <c r="F506" s="1555">
        <f t="shared" si="8"/>
        <v>0</v>
      </c>
      <c r="G506" s="1475"/>
      <c r="H506" s="738"/>
    </row>
    <row r="507" spans="1:8" s="1475" customFormat="1" ht="38.25">
      <c r="A507" s="472"/>
      <c r="B507" s="1509" t="s">
        <v>61</v>
      </c>
      <c r="C507" s="478" t="s">
        <v>7</v>
      </c>
      <c r="D507" s="471">
        <v>1</v>
      </c>
      <c r="E507" s="737"/>
      <c r="F507" s="1555">
        <f t="shared" si="8"/>
        <v>0</v>
      </c>
    </row>
    <row r="508" spans="1:8" s="1475" customFormat="1" ht="25.5">
      <c r="A508" s="472"/>
      <c r="B508" s="468" t="s">
        <v>290</v>
      </c>
      <c r="C508" s="478" t="s">
        <v>7</v>
      </c>
      <c r="D508" s="471">
        <v>1</v>
      </c>
      <c r="E508" s="737"/>
      <c r="F508" s="1555">
        <f t="shared" si="8"/>
        <v>0</v>
      </c>
    </row>
    <row r="509" spans="1:8" s="1562" customFormat="1" ht="51">
      <c r="A509" s="472"/>
      <c r="B509" s="466" t="s">
        <v>581</v>
      </c>
      <c r="C509" s="471" t="s">
        <v>7</v>
      </c>
      <c r="D509" s="471">
        <v>1</v>
      </c>
      <c r="E509" s="737"/>
      <c r="F509" s="1555">
        <f t="shared" si="8"/>
        <v>0</v>
      </c>
      <c r="G509" s="1475"/>
      <c r="H509" s="738"/>
    </row>
    <row r="510" spans="1:8" s="1475" customFormat="1" ht="25.5">
      <c r="A510" s="472"/>
      <c r="B510" s="1509" t="s">
        <v>64</v>
      </c>
      <c r="C510" s="478" t="s">
        <v>7</v>
      </c>
      <c r="D510" s="471">
        <v>1</v>
      </c>
      <c r="E510" s="737"/>
      <c r="F510" s="1555">
        <f t="shared" si="8"/>
        <v>0</v>
      </c>
    </row>
    <row r="511" spans="1:8" ht="25.5">
      <c r="A511" s="901"/>
      <c r="B511" s="477" t="s">
        <v>291</v>
      </c>
      <c r="C511" s="478" t="s">
        <v>7</v>
      </c>
      <c r="D511" s="471">
        <v>2</v>
      </c>
      <c r="E511" s="1560"/>
      <c r="F511" s="1555">
        <f t="shared" si="8"/>
        <v>0</v>
      </c>
    </row>
    <row r="512" spans="1:8" s="1475" customFormat="1" ht="38.25">
      <c r="A512" s="472"/>
      <c r="B512" s="1509" t="s">
        <v>154</v>
      </c>
      <c r="C512" s="478" t="s">
        <v>62</v>
      </c>
      <c r="D512" s="471">
        <v>2</v>
      </c>
      <c r="E512" s="737"/>
      <c r="F512" s="1555">
        <f t="shared" si="8"/>
        <v>0</v>
      </c>
    </row>
    <row r="513" spans="1:8" s="1475" customFormat="1">
      <c r="A513" s="472"/>
      <c r="B513" s="468" t="s">
        <v>63</v>
      </c>
      <c r="C513" s="478" t="s">
        <v>7</v>
      </c>
      <c r="D513" s="471">
        <v>3</v>
      </c>
      <c r="E513" s="737"/>
      <c r="F513" s="1555">
        <f t="shared" si="8"/>
        <v>0</v>
      </c>
    </row>
    <row r="514" spans="1:8">
      <c r="B514" s="477" t="s">
        <v>95</v>
      </c>
      <c r="C514" s="478" t="s">
        <v>7</v>
      </c>
      <c r="D514" s="471">
        <v>1</v>
      </c>
      <c r="E514" s="1560"/>
      <c r="F514" s="1555">
        <f t="shared" si="8"/>
        <v>0</v>
      </c>
    </row>
    <row r="515" spans="1:8" s="1562" customFormat="1">
      <c r="A515" s="472"/>
      <c r="B515" s="468" t="s">
        <v>110</v>
      </c>
      <c r="C515" s="478" t="s">
        <v>7</v>
      </c>
      <c r="D515" s="471">
        <v>35</v>
      </c>
      <c r="E515" s="737"/>
      <c r="F515" s="1555">
        <f t="shared" si="8"/>
        <v>0</v>
      </c>
      <c r="G515" s="1475"/>
      <c r="H515" s="738"/>
    </row>
    <row r="516" spans="1:8" ht="25.5">
      <c r="B516" s="477" t="s">
        <v>299</v>
      </c>
      <c r="C516" s="478" t="s">
        <v>7</v>
      </c>
      <c r="D516" s="471">
        <v>1</v>
      </c>
      <c r="E516" s="1560"/>
      <c r="F516" s="1555">
        <f t="shared" si="8"/>
        <v>0</v>
      </c>
    </row>
    <row r="517" spans="1:8" s="1562" customFormat="1">
      <c r="A517" s="472"/>
      <c r="B517" s="468" t="s">
        <v>49</v>
      </c>
      <c r="C517" s="471" t="s">
        <v>7</v>
      </c>
      <c r="D517" s="471">
        <v>1</v>
      </c>
      <c r="E517" s="737"/>
      <c r="F517" s="1555">
        <f t="shared" si="8"/>
        <v>0</v>
      </c>
      <c r="G517" s="1475"/>
      <c r="H517" s="738"/>
    </row>
    <row r="518" spans="1:8" s="1562" customFormat="1">
      <c r="A518" s="472"/>
      <c r="B518" s="1498"/>
      <c r="C518" s="475"/>
      <c r="D518" s="475"/>
      <c r="E518" s="738"/>
      <c r="F518" s="1555"/>
      <c r="G518" s="1475"/>
      <c r="H518" s="1475"/>
    </row>
    <row r="519" spans="1:8" s="1475" customFormat="1" ht="25.5">
      <c r="A519" s="859">
        <f>A506+1</f>
        <v>7</v>
      </c>
      <c r="B519" s="889" t="s">
        <v>48</v>
      </c>
      <c r="C519" s="475"/>
      <c r="D519" s="475"/>
      <c r="E519" s="738"/>
      <c r="F519" s="1555"/>
      <c r="H519" s="738"/>
    </row>
    <row r="520" spans="1:8" s="1562" customFormat="1" ht="51">
      <c r="A520" s="472"/>
      <c r="B520" s="473" t="s">
        <v>577</v>
      </c>
      <c r="C520" s="471" t="s">
        <v>7</v>
      </c>
      <c r="D520" s="471">
        <v>1</v>
      </c>
      <c r="E520" s="737"/>
      <c r="F520" s="1555">
        <f t="shared" si="8"/>
        <v>0</v>
      </c>
      <c r="G520" s="1475"/>
      <c r="H520" s="738"/>
    </row>
    <row r="521" spans="1:8" s="1562" customFormat="1" ht="89.25">
      <c r="A521" s="472"/>
      <c r="B521" s="473" t="s">
        <v>578</v>
      </c>
      <c r="C521" s="471" t="s">
        <v>7</v>
      </c>
      <c r="D521" s="471">
        <v>58</v>
      </c>
      <c r="E521" s="737"/>
      <c r="F521" s="1555">
        <f t="shared" si="8"/>
        <v>0</v>
      </c>
      <c r="G521" s="1475"/>
      <c r="H521" s="738"/>
    </row>
    <row r="522" spans="1:8" s="1562" customFormat="1">
      <c r="A522" s="1512"/>
      <c r="B522" s="1513"/>
      <c r="C522" s="463"/>
      <c r="D522" s="463"/>
      <c r="E522" s="1467"/>
      <c r="F522" s="1555"/>
    </row>
    <row r="523" spans="1:8" s="1475" customFormat="1">
      <c r="A523" s="859">
        <f>A519+1</f>
        <v>8</v>
      </c>
      <c r="B523" s="889" t="s">
        <v>105</v>
      </c>
      <c r="C523" s="475"/>
      <c r="D523" s="475"/>
      <c r="E523" s="738"/>
      <c r="F523" s="1555"/>
      <c r="H523" s="738"/>
    </row>
    <row r="524" spans="1:8" s="1475" customFormat="1" ht="51">
      <c r="A524" s="472"/>
      <c r="B524" s="1509" t="s">
        <v>106</v>
      </c>
      <c r="C524" s="478" t="s">
        <v>7</v>
      </c>
      <c r="D524" s="471">
        <v>128</v>
      </c>
      <c r="E524" s="737"/>
      <c r="F524" s="1555">
        <f t="shared" ref="F524:F547" si="9">E524*D524</f>
        <v>0</v>
      </c>
    </row>
    <row r="525" spans="1:8" s="1475" customFormat="1">
      <c r="A525" s="472"/>
      <c r="B525" s="474"/>
      <c r="C525" s="475"/>
      <c r="D525" s="475"/>
      <c r="E525" s="738"/>
      <c r="F525" s="1555"/>
      <c r="H525" s="738"/>
    </row>
    <row r="526" spans="1:8" s="1475" customFormat="1" ht="89.25">
      <c r="A526" s="1514">
        <f>A523+1</f>
        <v>9</v>
      </c>
      <c r="B526" s="1515" t="s">
        <v>111</v>
      </c>
      <c r="C526" s="471" t="s">
        <v>7</v>
      </c>
      <c r="D526" s="471">
        <v>4</v>
      </c>
      <c r="E526" s="737"/>
      <c r="F526" s="1555">
        <f t="shared" si="9"/>
        <v>0</v>
      </c>
      <c r="H526" s="738"/>
    </row>
    <row r="527" spans="1:8" s="1475" customFormat="1">
      <c r="A527" s="472"/>
      <c r="B527" s="474"/>
      <c r="C527" s="475"/>
      <c r="D527" s="475"/>
      <c r="E527" s="738"/>
      <c r="F527" s="1555"/>
      <c r="H527" s="738"/>
    </row>
    <row r="528" spans="1:8" s="1475" customFormat="1">
      <c r="A528" s="859">
        <f>A526+1</f>
        <v>10</v>
      </c>
      <c r="B528" s="889" t="s">
        <v>72</v>
      </c>
      <c r="C528" s="475"/>
      <c r="D528" s="475"/>
      <c r="E528" s="738"/>
      <c r="F528" s="1555"/>
      <c r="H528" s="738"/>
    </row>
    <row r="529" spans="1:8" s="1475" customFormat="1">
      <c r="A529" s="472"/>
      <c r="B529" s="468" t="s">
        <v>65</v>
      </c>
      <c r="C529" s="471" t="s">
        <v>6</v>
      </c>
      <c r="D529" s="471">
        <v>6525</v>
      </c>
      <c r="E529" s="737"/>
      <c r="F529" s="1555">
        <f t="shared" si="9"/>
        <v>0</v>
      </c>
      <c r="H529" s="738"/>
    </row>
    <row r="530" spans="1:8" s="1475" customFormat="1">
      <c r="A530" s="472"/>
      <c r="B530" s="468" t="s">
        <v>66</v>
      </c>
      <c r="C530" s="471" t="s">
        <v>6</v>
      </c>
      <c r="D530" s="471">
        <v>235</v>
      </c>
      <c r="E530" s="737"/>
      <c r="F530" s="1555">
        <f t="shared" si="9"/>
        <v>0</v>
      </c>
      <c r="H530" s="738"/>
    </row>
    <row r="531" spans="1:8" s="1475" customFormat="1" ht="51">
      <c r="A531" s="472"/>
      <c r="B531" s="1509" t="s">
        <v>287</v>
      </c>
      <c r="C531" s="471" t="s">
        <v>6</v>
      </c>
      <c r="D531" s="471">
        <v>235</v>
      </c>
      <c r="E531" s="737"/>
      <c r="F531" s="1555">
        <f t="shared" si="9"/>
        <v>0</v>
      </c>
      <c r="H531" s="738"/>
    </row>
    <row r="532" spans="1:8" s="1475" customFormat="1">
      <c r="A532" s="472"/>
      <c r="B532" s="474"/>
      <c r="C532" s="475"/>
      <c r="D532" s="475"/>
      <c r="E532" s="738"/>
      <c r="F532" s="1555"/>
      <c r="H532" s="738"/>
    </row>
    <row r="533" spans="1:8" s="1475" customFormat="1" ht="63.75">
      <c r="A533" s="859">
        <f>A528+1</f>
        <v>11</v>
      </c>
      <c r="B533" s="860" t="s">
        <v>239</v>
      </c>
      <c r="C533" s="475"/>
      <c r="D533" s="475"/>
      <c r="E533" s="738"/>
      <c r="F533" s="1555"/>
    </row>
    <row r="534" spans="1:8" s="1475" customFormat="1" ht="63.75">
      <c r="A534" s="472"/>
      <c r="B534" s="466" t="s">
        <v>3948</v>
      </c>
      <c r="C534" s="471" t="s">
        <v>6</v>
      </c>
      <c r="D534" s="471">
        <v>221</v>
      </c>
      <c r="E534" s="737"/>
      <c r="F534" s="1555">
        <f t="shared" si="9"/>
        <v>0</v>
      </c>
    </row>
    <row r="535" spans="1:8" s="1475" customFormat="1" ht="63.75">
      <c r="A535" s="472"/>
      <c r="B535" s="466" t="s">
        <v>3949</v>
      </c>
      <c r="C535" s="471" t="s">
        <v>6</v>
      </c>
      <c r="D535" s="471">
        <v>155</v>
      </c>
      <c r="E535" s="737"/>
      <c r="F535" s="1555">
        <f t="shared" si="9"/>
        <v>0</v>
      </c>
    </row>
    <row r="536" spans="1:8" s="1475" customFormat="1">
      <c r="A536" s="472"/>
      <c r="B536" s="476"/>
      <c r="C536" s="475"/>
      <c r="D536" s="475"/>
      <c r="E536" s="738"/>
      <c r="F536" s="1555"/>
    </row>
    <row r="537" spans="1:8" s="1475" customFormat="1">
      <c r="A537" s="859">
        <f>A533+1</f>
        <v>12</v>
      </c>
      <c r="B537" s="889" t="s">
        <v>108</v>
      </c>
      <c r="C537" s="475"/>
      <c r="D537" s="475"/>
      <c r="E537" s="738"/>
      <c r="F537" s="1555"/>
    </row>
    <row r="538" spans="1:8" s="1475" customFormat="1">
      <c r="A538" s="472"/>
      <c r="B538" s="468" t="s">
        <v>302</v>
      </c>
      <c r="C538" s="471" t="s">
        <v>6</v>
      </c>
      <c r="D538" s="471">
        <v>316</v>
      </c>
      <c r="E538" s="1560"/>
      <c r="F538" s="1555">
        <f t="shared" si="9"/>
        <v>0</v>
      </c>
    </row>
    <row r="539" spans="1:8" s="1475" customFormat="1">
      <c r="A539" s="472"/>
      <c r="B539" s="468" t="s">
        <v>303</v>
      </c>
      <c r="C539" s="471" t="s">
        <v>6</v>
      </c>
      <c r="D539" s="471">
        <v>252</v>
      </c>
      <c r="E539" s="1560"/>
      <c r="F539" s="1555">
        <f t="shared" si="9"/>
        <v>0</v>
      </c>
    </row>
    <row r="540" spans="1:8" s="1475" customFormat="1">
      <c r="A540" s="472"/>
      <c r="B540" s="1498"/>
      <c r="C540" s="475"/>
      <c r="D540" s="475"/>
      <c r="E540" s="1477"/>
      <c r="F540" s="1555"/>
    </row>
    <row r="541" spans="1:8" s="1475" customFormat="1" ht="25.5">
      <c r="A541" s="859">
        <f>A537+1</f>
        <v>13</v>
      </c>
      <c r="B541" s="1506" t="s">
        <v>57</v>
      </c>
      <c r="C541" s="475"/>
      <c r="D541" s="475"/>
      <c r="E541" s="738"/>
      <c r="F541" s="1555"/>
    </row>
    <row r="542" spans="1:8" s="1475" customFormat="1" ht="38.25">
      <c r="A542" s="472"/>
      <c r="B542" s="477" t="s">
        <v>93</v>
      </c>
      <c r="C542" s="478" t="s">
        <v>7</v>
      </c>
      <c r="D542" s="471">
        <v>4</v>
      </c>
      <c r="E542" s="737"/>
      <c r="F542" s="1555">
        <f t="shared" si="9"/>
        <v>0</v>
      </c>
    </row>
    <row r="543" spans="1:8" s="1475" customFormat="1">
      <c r="A543" s="472"/>
      <c r="B543" s="468" t="s">
        <v>58</v>
      </c>
      <c r="C543" s="478" t="s">
        <v>7</v>
      </c>
      <c r="D543" s="471">
        <v>20</v>
      </c>
      <c r="E543" s="737"/>
      <c r="F543" s="1555">
        <f t="shared" si="9"/>
        <v>0</v>
      </c>
    </row>
    <row r="544" spans="1:8" s="1475" customFormat="1" ht="25.5">
      <c r="A544" s="472"/>
      <c r="B544" s="468" t="s">
        <v>285</v>
      </c>
      <c r="C544" s="478" t="s">
        <v>7</v>
      </c>
      <c r="D544" s="471">
        <v>10</v>
      </c>
      <c r="E544" s="737"/>
      <c r="F544" s="1555">
        <f t="shared" si="9"/>
        <v>0</v>
      </c>
    </row>
    <row r="545" spans="1:8" s="1475" customFormat="1" ht="38.25">
      <c r="A545" s="472"/>
      <c r="B545" s="468" t="s">
        <v>148</v>
      </c>
      <c r="C545" s="478" t="s">
        <v>7</v>
      </c>
      <c r="D545" s="471">
        <v>10</v>
      </c>
      <c r="E545" s="737"/>
      <c r="F545" s="1555">
        <f t="shared" si="9"/>
        <v>0</v>
      </c>
    </row>
    <row r="546" spans="1:8" s="1475" customFormat="1">
      <c r="A546" s="472"/>
      <c r="B546" s="479"/>
      <c r="C546" s="478"/>
      <c r="D546" s="471"/>
      <c r="E546" s="737"/>
      <c r="F546" s="1555"/>
    </row>
    <row r="547" spans="1:8" s="1475" customFormat="1" ht="51">
      <c r="A547" s="870">
        <f>A537+1</f>
        <v>13</v>
      </c>
      <c r="B547" s="871" t="s">
        <v>107</v>
      </c>
      <c r="C547" s="471" t="s">
        <v>7</v>
      </c>
      <c r="D547" s="471">
        <v>168</v>
      </c>
      <c r="E547" s="737"/>
      <c r="F547" s="1555">
        <f t="shared" si="9"/>
        <v>0</v>
      </c>
      <c r="H547" s="1572"/>
    </row>
    <row r="548" spans="1:8" s="1475" customFormat="1">
      <c r="A548" s="472"/>
      <c r="B548" s="474"/>
      <c r="C548" s="475"/>
      <c r="D548" s="475"/>
      <c r="E548" s="738"/>
      <c r="F548" s="736"/>
    </row>
    <row r="549" spans="1:8" s="1565" customFormat="1">
      <c r="A549" s="856"/>
      <c r="B549" s="496" t="s">
        <v>59</v>
      </c>
      <c r="C549" s="496"/>
      <c r="D549" s="496"/>
      <c r="E549" s="876" t="s">
        <v>11</v>
      </c>
      <c r="F549" s="1556">
        <f>SUM(F458:F547)</f>
        <v>0</v>
      </c>
      <c r="H549" s="1475"/>
    </row>
    <row r="550" spans="1:8" s="1565" customFormat="1">
      <c r="A550" s="856"/>
      <c r="B550" s="496"/>
      <c r="C550" s="496"/>
      <c r="D550" s="496"/>
      <c r="E550" s="739"/>
      <c r="F550" s="736"/>
      <c r="H550" s="1475"/>
    </row>
    <row r="551" spans="1:8" s="1565" customFormat="1">
      <c r="A551" s="856"/>
      <c r="B551" s="496"/>
      <c r="C551" s="496"/>
      <c r="D551" s="496"/>
      <c r="E551" s="739"/>
      <c r="F551" s="736"/>
      <c r="H551" s="1475"/>
    </row>
    <row r="552" spans="1:8" s="1475" customFormat="1">
      <c r="A552" s="858" t="s">
        <v>67</v>
      </c>
      <c r="B552" s="858" t="s">
        <v>328</v>
      </c>
      <c r="C552" s="475"/>
      <c r="D552" s="475"/>
      <c r="E552" s="738"/>
      <c r="F552" s="736"/>
    </row>
    <row r="553" spans="1:8" s="1565" customFormat="1">
      <c r="A553" s="856"/>
      <c r="B553" s="496"/>
      <c r="C553" s="496"/>
      <c r="D553" s="496"/>
      <c r="E553" s="739"/>
      <c r="F553" s="736"/>
      <c r="H553" s="1475"/>
    </row>
    <row r="554" spans="1:8" s="1475" customFormat="1" ht="25.5">
      <c r="A554" s="859">
        <v>1</v>
      </c>
      <c r="B554" s="889" t="s">
        <v>304</v>
      </c>
      <c r="C554" s="475"/>
      <c r="D554" s="475"/>
      <c r="E554" s="738"/>
      <c r="F554" s="736"/>
    </row>
    <row r="555" spans="1:8" s="1475" customFormat="1">
      <c r="A555" s="472"/>
      <c r="B555" s="477" t="s">
        <v>307</v>
      </c>
      <c r="C555" s="478" t="s">
        <v>7</v>
      </c>
      <c r="D555" s="471">
        <v>1</v>
      </c>
      <c r="E555" s="737"/>
      <c r="F555" s="1555">
        <f t="shared" ref="F555:F617" si="10">E555*D555</f>
        <v>0</v>
      </c>
    </row>
    <row r="556" spans="1:8" s="1475" customFormat="1">
      <c r="A556" s="472"/>
      <c r="B556" s="477" t="s">
        <v>308</v>
      </c>
      <c r="C556" s="478" t="s">
        <v>7</v>
      </c>
      <c r="D556" s="471">
        <v>2</v>
      </c>
      <c r="E556" s="737"/>
      <c r="F556" s="1555">
        <f t="shared" si="10"/>
        <v>0</v>
      </c>
    </row>
    <row r="557" spans="1:8" s="1475" customFormat="1">
      <c r="A557" s="472"/>
      <c r="B557" s="477" t="s">
        <v>309</v>
      </c>
      <c r="C557" s="478" t="s">
        <v>7</v>
      </c>
      <c r="D557" s="471">
        <v>2</v>
      </c>
      <c r="E557" s="737"/>
      <c r="F557" s="1555">
        <f t="shared" si="10"/>
        <v>0</v>
      </c>
    </row>
    <row r="558" spans="1:8" s="1475" customFormat="1">
      <c r="A558" s="472"/>
      <c r="B558" s="477" t="s">
        <v>310</v>
      </c>
      <c r="C558" s="478" t="s">
        <v>7</v>
      </c>
      <c r="D558" s="471">
        <v>1</v>
      </c>
      <c r="E558" s="737"/>
      <c r="F558" s="1555">
        <f t="shared" si="10"/>
        <v>0</v>
      </c>
    </row>
    <row r="559" spans="1:8" s="1475" customFormat="1">
      <c r="A559" s="472"/>
      <c r="B559" s="477" t="s">
        <v>311</v>
      </c>
      <c r="C559" s="478" t="s">
        <v>7</v>
      </c>
      <c r="D559" s="471">
        <v>1</v>
      </c>
      <c r="E559" s="737"/>
      <c r="F559" s="1555">
        <f t="shared" si="10"/>
        <v>0</v>
      </c>
    </row>
    <row r="560" spans="1:8" s="1475" customFormat="1">
      <c r="A560" s="472"/>
      <c r="B560" s="477" t="s">
        <v>312</v>
      </c>
      <c r="C560" s="478" t="s">
        <v>7</v>
      </c>
      <c r="D560" s="471">
        <v>1</v>
      </c>
      <c r="E560" s="737"/>
      <c r="F560" s="1555">
        <f t="shared" si="10"/>
        <v>0</v>
      </c>
    </row>
    <row r="561" spans="1:8" s="1475" customFormat="1">
      <c r="A561" s="472"/>
      <c r="B561" s="477" t="s">
        <v>313</v>
      </c>
      <c r="C561" s="478" t="s">
        <v>7</v>
      </c>
      <c r="D561" s="471">
        <v>1</v>
      </c>
      <c r="E561" s="737"/>
      <c r="F561" s="1555">
        <f t="shared" si="10"/>
        <v>0</v>
      </c>
    </row>
    <row r="562" spans="1:8" s="1475" customFormat="1">
      <c r="A562" s="472"/>
      <c r="B562" s="477" t="s">
        <v>314</v>
      </c>
      <c r="C562" s="478" t="s">
        <v>7</v>
      </c>
      <c r="D562" s="471">
        <v>2</v>
      </c>
      <c r="E562" s="737"/>
      <c r="F562" s="1555">
        <f t="shared" si="10"/>
        <v>0</v>
      </c>
    </row>
    <row r="563" spans="1:8" s="1475" customFormat="1" ht="38.25">
      <c r="A563" s="472"/>
      <c r="B563" s="480" t="s">
        <v>315</v>
      </c>
      <c r="C563" s="478" t="s">
        <v>7</v>
      </c>
      <c r="D563" s="471">
        <v>1</v>
      </c>
      <c r="E563" s="737"/>
      <c r="F563" s="1555">
        <f t="shared" si="10"/>
        <v>0</v>
      </c>
    </row>
    <row r="564" spans="1:8" s="1475" customFormat="1" ht="38.25">
      <c r="A564" s="472"/>
      <c r="B564" s="480" t="s">
        <v>316</v>
      </c>
      <c r="C564" s="478" t="s">
        <v>7</v>
      </c>
      <c r="D564" s="471">
        <v>2</v>
      </c>
      <c r="E564" s="737"/>
      <c r="F564" s="1555">
        <f t="shared" si="10"/>
        <v>0</v>
      </c>
    </row>
    <row r="565" spans="1:8" s="1475" customFormat="1" ht="38.25">
      <c r="A565" s="472"/>
      <c r="B565" s="480" t="s">
        <v>317</v>
      </c>
      <c r="C565" s="478" t="s">
        <v>7</v>
      </c>
      <c r="D565" s="471">
        <v>1</v>
      </c>
      <c r="E565" s="737"/>
      <c r="F565" s="1555">
        <f t="shared" si="10"/>
        <v>0</v>
      </c>
    </row>
    <row r="566" spans="1:8" s="1475" customFormat="1" ht="38.25">
      <c r="A566" s="472"/>
      <c r="B566" s="480" t="s">
        <v>318</v>
      </c>
      <c r="C566" s="478" t="s">
        <v>6</v>
      </c>
      <c r="D566" s="471">
        <v>200</v>
      </c>
      <c r="E566" s="737"/>
      <c r="F566" s="1555">
        <f t="shared" si="10"/>
        <v>0</v>
      </c>
    </row>
    <row r="567" spans="1:8" s="1475" customFormat="1">
      <c r="A567" s="472"/>
      <c r="B567" s="477" t="s">
        <v>319</v>
      </c>
      <c r="C567" s="478" t="s">
        <v>7</v>
      </c>
      <c r="D567" s="471">
        <v>1</v>
      </c>
      <c r="E567" s="737"/>
      <c r="F567" s="1555">
        <f t="shared" si="10"/>
        <v>0</v>
      </c>
    </row>
    <row r="568" spans="1:8" s="1475" customFormat="1">
      <c r="A568" s="472"/>
      <c r="B568" s="474"/>
      <c r="C568" s="471" t="s">
        <v>96</v>
      </c>
      <c r="D568" s="471">
        <v>2</v>
      </c>
      <c r="E568" s="738"/>
      <c r="F568" s="1555">
        <f t="shared" si="10"/>
        <v>0</v>
      </c>
      <c r="H568" s="1572"/>
    </row>
    <row r="569" spans="1:8" s="131" customFormat="1" ht="12.75" customHeight="1">
      <c r="A569" s="1516"/>
      <c r="B569" s="1517"/>
      <c r="C569" s="1518"/>
      <c r="D569" s="1519"/>
      <c r="E569" s="1573"/>
      <c r="F569" s="1555"/>
      <c r="G569" s="1469"/>
    </row>
    <row r="570" spans="1:8" s="1475" customFormat="1" ht="25.5">
      <c r="A570" s="859">
        <v>2</v>
      </c>
      <c r="B570" s="889" t="s">
        <v>320</v>
      </c>
      <c r="C570" s="475"/>
      <c r="D570" s="475"/>
      <c r="E570" s="738"/>
      <c r="F570" s="1555"/>
    </row>
    <row r="571" spans="1:8" s="1475" customFormat="1" ht="38.25">
      <c r="A571" s="472"/>
      <c r="B571" s="480" t="s">
        <v>321</v>
      </c>
      <c r="C571" s="478" t="s">
        <v>7</v>
      </c>
      <c r="D571" s="471">
        <v>1</v>
      </c>
      <c r="E571" s="737"/>
      <c r="F571" s="1555">
        <f t="shared" si="10"/>
        <v>0</v>
      </c>
    </row>
    <row r="572" spans="1:8" s="1475" customFormat="1" ht="38.25">
      <c r="A572" s="472"/>
      <c r="B572" s="480" t="s">
        <v>322</v>
      </c>
      <c r="C572" s="478" t="s">
        <v>7</v>
      </c>
      <c r="D572" s="471">
        <v>4</v>
      </c>
      <c r="E572" s="737"/>
      <c r="F572" s="1555">
        <f t="shared" si="10"/>
        <v>0</v>
      </c>
    </row>
    <row r="573" spans="1:8" s="1475" customFormat="1" ht="38.25">
      <c r="A573" s="472"/>
      <c r="B573" s="480" t="s">
        <v>323</v>
      </c>
      <c r="C573" s="478" t="s">
        <v>7</v>
      </c>
      <c r="D573" s="471">
        <v>3</v>
      </c>
      <c r="E573" s="737"/>
      <c r="F573" s="1555">
        <f t="shared" si="10"/>
        <v>0</v>
      </c>
    </row>
    <row r="574" spans="1:8" s="1475" customFormat="1" ht="38.25">
      <c r="A574" s="472"/>
      <c r="B574" s="480" t="s">
        <v>324</v>
      </c>
      <c r="C574" s="478" t="s">
        <v>7</v>
      </c>
      <c r="D574" s="471">
        <v>1</v>
      </c>
      <c r="E574" s="737"/>
      <c r="F574" s="1555">
        <f t="shared" si="10"/>
        <v>0</v>
      </c>
    </row>
    <row r="575" spans="1:8" s="1475" customFormat="1" ht="38.25">
      <c r="A575" s="472"/>
      <c r="B575" s="480" t="s">
        <v>325</v>
      </c>
      <c r="C575" s="478" t="s">
        <v>7</v>
      </c>
      <c r="D575" s="471">
        <v>1</v>
      </c>
      <c r="E575" s="737"/>
      <c r="F575" s="1555">
        <f t="shared" si="10"/>
        <v>0</v>
      </c>
    </row>
    <row r="576" spans="1:8" s="1475" customFormat="1" ht="38.25">
      <c r="A576" s="472"/>
      <c r="B576" s="480" t="s">
        <v>326</v>
      </c>
      <c r="C576" s="478" t="s">
        <v>7</v>
      </c>
      <c r="D576" s="471">
        <v>2</v>
      </c>
      <c r="E576" s="737"/>
      <c r="F576" s="1555">
        <f t="shared" si="10"/>
        <v>0</v>
      </c>
    </row>
    <row r="577" spans="1:8" s="1475" customFormat="1" ht="51">
      <c r="A577" s="472"/>
      <c r="B577" s="480" t="s">
        <v>327</v>
      </c>
      <c r="C577" s="478" t="s">
        <v>7</v>
      </c>
      <c r="D577" s="471">
        <v>1</v>
      </c>
      <c r="E577" s="737"/>
      <c r="F577" s="1555">
        <f t="shared" si="10"/>
        <v>0</v>
      </c>
    </row>
    <row r="578" spans="1:8" s="1475" customFormat="1">
      <c r="A578" s="472"/>
      <c r="B578" s="480" t="s">
        <v>319</v>
      </c>
      <c r="C578" s="478" t="s">
        <v>7</v>
      </c>
      <c r="D578" s="471">
        <v>1</v>
      </c>
      <c r="E578" s="737"/>
      <c r="F578" s="1555">
        <f t="shared" si="10"/>
        <v>0</v>
      </c>
    </row>
    <row r="579" spans="1:8" s="131" customFormat="1" ht="12.75" customHeight="1">
      <c r="A579" s="1520"/>
      <c r="B579" s="1518"/>
      <c r="C579" s="1518"/>
      <c r="D579" s="1519"/>
      <c r="E579" s="1573"/>
      <c r="F579" s="1555"/>
      <c r="G579" s="1468"/>
    </row>
    <row r="580" spans="1:8" s="1475" customFormat="1" ht="25.5">
      <c r="A580" s="859">
        <v>3</v>
      </c>
      <c r="B580" s="889" t="s">
        <v>305</v>
      </c>
      <c r="C580" s="475"/>
      <c r="D580" s="475"/>
      <c r="E580" s="738"/>
      <c r="F580" s="1555"/>
    </row>
    <row r="581" spans="1:8" s="1475" customFormat="1" ht="38.25">
      <c r="A581" s="472"/>
      <c r="B581" s="480" t="s">
        <v>330</v>
      </c>
      <c r="C581" s="478" t="s">
        <v>7</v>
      </c>
      <c r="D581" s="471">
        <v>3</v>
      </c>
      <c r="E581" s="737"/>
      <c r="F581" s="1555">
        <f t="shared" si="10"/>
        <v>0</v>
      </c>
    </row>
    <row r="582" spans="1:8" s="1475" customFormat="1" ht="38.25">
      <c r="A582" s="472"/>
      <c r="B582" s="480" t="s">
        <v>329</v>
      </c>
      <c r="C582" s="478" t="s">
        <v>7</v>
      </c>
      <c r="D582" s="471">
        <v>1</v>
      </c>
      <c r="E582" s="737"/>
      <c r="F582" s="1555">
        <f t="shared" si="10"/>
        <v>0</v>
      </c>
    </row>
    <row r="583" spans="1:8" s="1475" customFormat="1" ht="38.25">
      <c r="A583" s="472"/>
      <c r="B583" s="480" t="s">
        <v>331</v>
      </c>
      <c r="C583" s="478" t="s">
        <v>7</v>
      </c>
      <c r="D583" s="471">
        <v>3</v>
      </c>
      <c r="E583" s="737"/>
      <c r="F583" s="1555">
        <f t="shared" si="10"/>
        <v>0</v>
      </c>
    </row>
    <row r="584" spans="1:8" s="1475" customFormat="1" ht="38.25">
      <c r="A584" s="472"/>
      <c r="B584" s="480" t="s">
        <v>332</v>
      </c>
      <c r="C584" s="478" t="s">
        <v>7</v>
      </c>
      <c r="D584" s="471">
        <v>3</v>
      </c>
      <c r="E584" s="737"/>
      <c r="F584" s="1555">
        <f t="shared" si="10"/>
        <v>0</v>
      </c>
    </row>
    <row r="585" spans="1:8" s="1475" customFormat="1" ht="38.25">
      <c r="A585" s="472"/>
      <c r="B585" s="480" t="s">
        <v>333</v>
      </c>
      <c r="C585" s="478" t="s">
        <v>7</v>
      </c>
      <c r="D585" s="471">
        <v>2</v>
      </c>
      <c r="E585" s="737"/>
      <c r="F585" s="1555">
        <f t="shared" si="10"/>
        <v>0</v>
      </c>
    </row>
    <row r="586" spans="1:8" s="1475" customFormat="1" ht="38.25">
      <c r="A586" s="472"/>
      <c r="B586" s="480" t="s">
        <v>334</v>
      </c>
      <c r="C586" s="478" t="s">
        <v>7</v>
      </c>
      <c r="D586" s="471">
        <v>4</v>
      </c>
      <c r="E586" s="737"/>
      <c r="F586" s="1555">
        <f t="shared" si="10"/>
        <v>0</v>
      </c>
    </row>
    <row r="587" spans="1:8" s="1475" customFormat="1" ht="38.25">
      <c r="A587" s="472"/>
      <c r="B587" s="480" t="s">
        <v>335</v>
      </c>
      <c r="C587" s="478" t="s">
        <v>7</v>
      </c>
      <c r="D587" s="471">
        <v>5</v>
      </c>
      <c r="E587" s="737"/>
      <c r="F587" s="1555">
        <f t="shared" si="10"/>
        <v>0</v>
      </c>
    </row>
    <row r="588" spans="1:8" s="1475" customFormat="1" ht="38.25">
      <c r="A588" s="472"/>
      <c r="B588" s="480" t="s">
        <v>336</v>
      </c>
      <c r="C588" s="478" t="s">
        <v>7</v>
      </c>
      <c r="D588" s="471">
        <v>4</v>
      </c>
      <c r="E588" s="737"/>
      <c r="F588" s="1555">
        <f t="shared" si="10"/>
        <v>0</v>
      </c>
    </row>
    <row r="589" spans="1:8" s="1475" customFormat="1">
      <c r="A589" s="472"/>
      <c r="B589" s="480" t="s">
        <v>337</v>
      </c>
      <c r="C589" s="478" t="s">
        <v>7</v>
      </c>
      <c r="D589" s="471">
        <v>140</v>
      </c>
      <c r="E589" s="737"/>
      <c r="F589" s="1555">
        <f t="shared" si="10"/>
        <v>0</v>
      </c>
    </row>
    <row r="590" spans="1:8" s="1475" customFormat="1">
      <c r="A590" s="472"/>
      <c r="B590" s="480" t="s">
        <v>319</v>
      </c>
      <c r="C590" s="478" t="s">
        <v>7</v>
      </c>
      <c r="D590" s="471">
        <v>1</v>
      </c>
      <c r="E590" s="737"/>
      <c r="F590" s="1555">
        <f t="shared" si="10"/>
        <v>0</v>
      </c>
    </row>
    <row r="591" spans="1:8" s="131" customFormat="1" ht="12.75" customHeight="1">
      <c r="A591" s="1520"/>
      <c r="B591" s="1518"/>
      <c r="C591" s="1518"/>
      <c r="D591" s="1519"/>
      <c r="E591" s="1573"/>
      <c r="F591" s="1555"/>
      <c r="G591" s="1468"/>
    </row>
    <row r="592" spans="1:8" s="1475" customFormat="1" ht="38.25">
      <c r="A592" s="870">
        <v>4</v>
      </c>
      <c r="B592" s="871" t="s">
        <v>338</v>
      </c>
      <c r="C592" s="471" t="s">
        <v>7</v>
      </c>
      <c r="D592" s="471">
        <v>1</v>
      </c>
      <c r="E592" s="737"/>
      <c r="F592" s="1555">
        <f t="shared" si="10"/>
        <v>0</v>
      </c>
      <c r="H592" s="1572"/>
    </row>
    <row r="593" spans="1:8" s="1459" customFormat="1" ht="12.75" customHeight="1">
      <c r="A593" s="1521"/>
      <c r="B593" s="1522"/>
      <c r="C593" s="1523"/>
      <c r="D593" s="1524"/>
      <c r="E593" s="1574"/>
      <c r="F593" s="1555"/>
      <c r="G593" s="1470"/>
    </row>
    <row r="594" spans="1:8" s="1475" customFormat="1">
      <c r="A594" s="870">
        <v>5</v>
      </c>
      <c r="B594" s="871" t="s">
        <v>339</v>
      </c>
      <c r="C594" s="471" t="s">
        <v>6</v>
      </c>
      <c r="D594" s="471">
        <v>1250</v>
      </c>
      <c r="E594" s="737"/>
      <c r="F594" s="1555">
        <f t="shared" si="10"/>
        <v>0</v>
      </c>
      <c r="H594" s="1572"/>
    </row>
    <row r="595" spans="1:8" s="131" customFormat="1" ht="12.75" customHeight="1">
      <c r="A595" s="1520"/>
      <c r="B595" s="1518"/>
      <c r="C595" s="1518"/>
      <c r="D595" s="1519"/>
      <c r="E595" s="1573"/>
      <c r="F595" s="1555"/>
      <c r="G595" s="1468"/>
    </row>
    <row r="596" spans="1:8" s="1475" customFormat="1">
      <c r="A596" s="870">
        <v>6</v>
      </c>
      <c r="B596" s="871" t="s">
        <v>340</v>
      </c>
      <c r="C596" s="471" t="s">
        <v>7</v>
      </c>
      <c r="D596" s="471">
        <v>28</v>
      </c>
      <c r="E596" s="737"/>
      <c r="F596" s="1555">
        <f t="shared" si="10"/>
        <v>0</v>
      </c>
      <c r="H596" s="1572"/>
    </row>
    <row r="597" spans="1:8" s="131" customFormat="1" ht="12.75" customHeight="1">
      <c r="A597" s="1520"/>
      <c r="B597" s="1518"/>
      <c r="C597" s="1518"/>
      <c r="D597" s="1519"/>
      <c r="E597" s="1573"/>
      <c r="F597" s="1555"/>
      <c r="G597" s="1468"/>
    </row>
    <row r="598" spans="1:8" s="1475" customFormat="1" ht="51">
      <c r="A598" s="870">
        <v>7</v>
      </c>
      <c r="B598" s="871" t="s">
        <v>341</v>
      </c>
      <c r="C598" s="471" t="s">
        <v>7</v>
      </c>
      <c r="D598" s="471">
        <v>2</v>
      </c>
      <c r="E598" s="737"/>
      <c r="F598" s="1555">
        <f t="shared" si="10"/>
        <v>0</v>
      </c>
      <c r="H598" s="1572"/>
    </row>
    <row r="599" spans="1:8" s="131" customFormat="1" ht="12.75" customHeight="1">
      <c r="A599" s="937"/>
      <c r="B599" s="1525"/>
      <c r="C599" s="1525"/>
      <c r="D599" s="1526"/>
      <c r="E599" s="1575"/>
      <c r="F599" s="1555"/>
      <c r="G599" s="1471"/>
    </row>
    <row r="600" spans="1:8" s="1475" customFormat="1" ht="25.5">
      <c r="A600" s="870">
        <v>8</v>
      </c>
      <c r="B600" s="871" t="s">
        <v>342</v>
      </c>
      <c r="C600" s="471" t="s">
        <v>7</v>
      </c>
      <c r="D600" s="471">
        <v>2</v>
      </c>
      <c r="E600" s="737"/>
      <c r="F600" s="1555">
        <f t="shared" si="10"/>
        <v>0</v>
      </c>
      <c r="H600" s="1572"/>
    </row>
    <row r="601" spans="1:8" s="131" customFormat="1" ht="12.75" customHeight="1">
      <c r="A601" s="937"/>
      <c r="B601" s="1525"/>
      <c r="C601" s="343"/>
      <c r="D601" s="343"/>
      <c r="E601" s="1575"/>
      <c r="F601" s="1555"/>
      <c r="G601" s="1576"/>
    </row>
    <row r="602" spans="1:8" s="1475" customFormat="1">
      <c r="A602" s="859">
        <v>9</v>
      </c>
      <c r="B602" s="889" t="s">
        <v>306</v>
      </c>
      <c r="C602" s="475"/>
      <c r="D602" s="475"/>
      <c r="E602" s="738"/>
      <c r="F602" s="1555"/>
    </row>
    <row r="603" spans="1:8" s="1475" customFormat="1">
      <c r="A603" s="472"/>
      <c r="B603" s="480" t="s">
        <v>343</v>
      </c>
      <c r="C603" s="478" t="s">
        <v>6</v>
      </c>
      <c r="D603" s="471">
        <v>1150</v>
      </c>
      <c r="E603" s="737"/>
      <c r="F603" s="1555">
        <f t="shared" si="10"/>
        <v>0</v>
      </c>
    </row>
    <row r="604" spans="1:8" s="1475" customFormat="1">
      <c r="A604" s="472"/>
      <c r="B604" s="480" t="s">
        <v>344</v>
      </c>
      <c r="C604" s="478" t="s">
        <v>6</v>
      </c>
      <c r="D604" s="471">
        <v>25</v>
      </c>
      <c r="E604" s="737"/>
      <c r="F604" s="1555">
        <f t="shared" si="10"/>
        <v>0</v>
      </c>
    </row>
    <row r="605" spans="1:8" s="1475" customFormat="1">
      <c r="A605" s="472"/>
      <c r="B605" s="480" t="s">
        <v>345</v>
      </c>
      <c r="C605" s="478" t="s">
        <v>6</v>
      </c>
      <c r="D605" s="471">
        <v>25</v>
      </c>
      <c r="E605" s="737"/>
      <c r="F605" s="1555">
        <f t="shared" si="10"/>
        <v>0</v>
      </c>
    </row>
    <row r="606" spans="1:8" s="1475" customFormat="1">
      <c r="A606" s="472"/>
      <c r="B606" s="480" t="s">
        <v>346</v>
      </c>
      <c r="C606" s="478" t="s">
        <v>7</v>
      </c>
      <c r="D606" s="471">
        <v>25</v>
      </c>
      <c r="E606" s="737"/>
      <c r="F606" s="1555">
        <f t="shared" si="10"/>
        <v>0</v>
      </c>
    </row>
    <row r="607" spans="1:8" s="1475" customFormat="1">
      <c r="A607" s="472"/>
      <c r="B607" s="480" t="s">
        <v>347</v>
      </c>
      <c r="C607" s="478" t="s">
        <v>7</v>
      </c>
      <c r="D607" s="471">
        <v>17</v>
      </c>
      <c r="E607" s="737"/>
      <c r="F607" s="1555">
        <f t="shared" si="10"/>
        <v>0</v>
      </c>
    </row>
    <row r="608" spans="1:8" s="1475" customFormat="1">
      <c r="A608" s="472"/>
      <c r="B608" s="480" t="s">
        <v>319</v>
      </c>
      <c r="C608" s="478" t="s">
        <v>7</v>
      </c>
      <c r="D608" s="471">
        <v>1</v>
      </c>
      <c r="E608" s="737"/>
      <c r="F608" s="1555">
        <f t="shared" si="10"/>
        <v>0</v>
      </c>
    </row>
    <row r="609" spans="1:8" s="131" customFormat="1" ht="12.75" customHeight="1">
      <c r="A609" s="1516"/>
      <c r="B609" s="1517"/>
      <c r="C609" s="1518"/>
      <c r="D609" s="1519"/>
      <c r="E609" s="1573"/>
      <c r="F609" s="1555"/>
      <c r="G609" s="1469"/>
    </row>
    <row r="610" spans="1:8" s="1475" customFormat="1" ht="25.5">
      <c r="A610" s="859">
        <f>A602+1</f>
        <v>10</v>
      </c>
      <c r="B610" s="889" t="s">
        <v>579</v>
      </c>
      <c r="C610" s="475"/>
      <c r="D610" s="475"/>
      <c r="E610" s="738"/>
      <c r="F610" s="1555"/>
      <c r="H610" s="738"/>
    </row>
    <row r="611" spans="1:8" s="1562" customFormat="1" ht="76.5">
      <c r="A611" s="472"/>
      <c r="B611" s="473" t="s">
        <v>580</v>
      </c>
      <c r="C611" s="471" t="s">
        <v>7</v>
      </c>
      <c r="D611" s="471">
        <v>2</v>
      </c>
      <c r="E611" s="737"/>
      <c r="F611" s="1555">
        <f t="shared" si="10"/>
        <v>0</v>
      </c>
      <c r="G611" s="1475"/>
      <c r="H611" s="738"/>
    </row>
    <row r="612" spans="1:8" s="1562" customFormat="1">
      <c r="A612" s="472"/>
      <c r="B612" s="1511"/>
      <c r="C612" s="471"/>
      <c r="D612" s="471"/>
      <c r="E612" s="737"/>
      <c r="F612" s="1555"/>
      <c r="G612" s="1475"/>
      <c r="H612" s="738"/>
    </row>
    <row r="613" spans="1:8" s="1475" customFormat="1" ht="38.25">
      <c r="A613" s="870">
        <f>A610+1</f>
        <v>11</v>
      </c>
      <c r="B613" s="871" t="s">
        <v>349</v>
      </c>
      <c r="C613" s="471" t="s">
        <v>6</v>
      </c>
      <c r="D613" s="471">
        <v>25</v>
      </c>
      <c r="E613" s="737"/>
      <c r="F613" s="1555">
        <f t="shared" si="10"/>
        <v>0</v>
      </c>
      <c r="H613" s="1572"/>
    </row>
    <row r="614" spans="1:8" s="131" customFormat="1" ht="12.75" customHeight="1">
      <c r="A614" s="1520"/>
      <c r="B614" s="1527"/>
      <c r="C614" s="343"/>
      <c r="D614" s="343"/>
      <c r="E614" s="1573"/>
      <c r="F614" s="1555"/>
      <c r="G614" s="1576"/>
    </row>
    <row r="615" spans="1:8" s="1475" customFormat="1" ht="25.5">
      <c r="A615" s="870">
        <f>A613+1</f>
        <v>12</v>
      </c>
      <c r="B615" s="871" t="s">
        <v>348</v>
      </c>
      <c r="C615" s="471" t="s">
        <v>6</v>
      </c>
      <c r="D615" s="471">
        <v>80</v>
      </c>
      <c r="E615" s="737"/>
      <c r="F615" s="1555">
        <f t="shared" si="10"/>
        <v>0</v>
      </c>
      <c r="H615" s="1572"/>
    </row>
    <row r="616" spans="1:8" s="131" customFormat="1" ht="12.75" customHeight="1">
      <c r="A616" s="1520"/>
      <c r="B616" s="1517"/>
      <c r="C616" s="1518"/>
      <c r="D616" s="1519"/>
      <c r="E616" s="1573"/>
      <c r="F616" s="1555"/>
      <c r="G616" s="1469"/>
    </row>
    <row r="617" spans="1:8" s="1475" customFormat="1" ht="38.25">
      <c r="A617" s="870">
        <f>A615+1</f>
        <v>13</v>
      </c>
      <c r="B617" s="871" t="s">
        <v>350</v>
      </c>
      <c r="C617" s="471" t="s">
        <v>6</v>
      </c>
      <c r="D617" s="471">
        <v>80</v>
      </c>
      <c r="E617" s="737"/>
      <c r="F617" s="1555">
        <f t="shared" si="10"/>
        <v>0</v>
      </c>
      <c r="H617" s="1572"/>
    </row>
    <row r="618" spans="1:8" s="131" customFormat="1" ht="12.75" customHeight="1">
      <c r="A618" s="1520"/>
      <c r="B618" s="1527"/>
      <c r="C618" s="1518"/>
      <c r="D618" s="1519"/>
      <c r="E618" s="1573"/>
      <c r="F618" s="1555"/>
      <c r="G618" s="1469"/>
    </row>
    <row r="619" spans="1:8" s="1475" customFormat="1">
      <c r="A619" s="870">
        <f>A617+1</f>
        <v>14</v>
      </c>
      <c r="B619" s="871" t="s">
        <v>351</v>
      </c>
      <c r="C619" s="471" t="s">
        <v>7</v>
      </c>
      <c r="D619" s="471">
        <v>1</v>
      </c>
      <c r="E619" s="737"/>
      <c r="F619" s="1555">
        <f t="shared" ref="F619:F621" si="11">E619*D619</f>
        <v>0</v>
      </c>
      <c r="H619" s="1572"/>
    </row>
    <row r="620" spans="1:8" s="131" customFormat="1">
      <c r="A620" s="1520"/>
      <c r="B620" s="1518"/>
      <c r="C620" s="1518"/>
      <c r="D620" s="1519"/>
      <c r="E620" s="1573"/>
      <c r="F620" s="1555"/>
      <c r="G620" s="1468"/>
    </row>
    <row r="621" spans="1:8" s="1475" customFormat="1" ht="25.5">
      <c r="A621" s="870">
        <f>A619+1</f>
        <v>15</v>
      </c>
      <c r="B621" s="871" t="s">
        <v>356</v>
      </c>
      <c r="C621" s="471" t="s">
        <v>7</v>
      </c>
      <c r="D621" s="471">
        <v>1</v>
      </c>
      <c r="E621" s="737"/>
      <c r="F621" s="1555">
        <f t="shared" si="11"/>
        <v>0</v>
      </c>
      <c r="H621" s="1572"/>
    </row>
    <row r="622" spans="1:8" s="1565" customFormat="1">
      <c r="A622" s="856"/>
      <c r="B622" s="496"/>
      <c r="C622" s="496"/>
      <c r="D622" s="496"/>
      <c r="E622" s="739"/>
      <c r="F622" s="736"/>
      <c r="H622" s="1475"/>
    </row>
    <row r="623" spans="1:8" s="1565" customFormat="1">
      <c r="A623" s="856"/>
      <c r="B623" s="496" t="s">
        <v>328</v>
      </c>
      <c r="C623" s="496"/>
      <c r="D623" s="496"/>
      <c r="E623" s="876" t="s">
        <v>11</v>
      </c>
      <c r="F623" s="1556">
        <f>SUM(F555:F621)</f>
        <v>0</v>
      </c>
      <c r="H623" s="1475"/>
    </row>
    <row r="624" spans="1:8" s="1565" customFormat="1">
      <c r="A624" s="856"/>
      <c r="B624" s="496"/>
      <c r="C624" s="496"/>
      <c r="D624" s="496"/>
      <c r="E624" s="739"/>
      <c r="F624" s="736"/>
      <c r="H624" s="1475"/>
    </row>
    <row r="625" spans="1:8" s="1565" customFormat="1">
      <c r="A625" s="856"/>
      <c r="B625" s="496"/>
      <c r="C625" s="1528"/>
      <c r="D625" s="1528"/>
      <c r="E625" s="1480"/>
      <c r="F625" s="853"/>
      <c r="H625" s="1475"/>
    </row>
    <row r="626" spans="1:8" s="1475" customFormat="1">
      <c r="A626" s="858" t="s">
        <v>69</v>
      </c>
      <c r="B626" s="858" t="s">
        <v>604</v>
      </c>
      <c r="C626" s="475"/>
      <c r="D626" s="475"/>
      <c r="E626" s="738"/>
      <c r="F626" s="736"/>
    </row>
    <row r="627" spans="1:8" s="1475" customFormat="1">
      <c r="A627" s="483"/>
      <c r="B627" s="459"/>
      <c r="C627" s="459"/>
      <c r="D627" s="459"/>
      <c r="E627" s="1480"/>
      <c r="F627" s="1557"/>
    </row>
    <row r="628" spans="1:8" ht="89.25">
      <c r="A628" s="859">
        <v>1</v>
      </c>
      <c r="B628" s="871" t="s">
        <v>398</v>
      </c>
      <c r="C628" s="471" t="s">
        <v>7</v>
      </c>
      <c r="D628" s="471">
        <v>1</v>
      </c>
      <c r="E628" s="737"/>
      <c r="F628" s="1555">
        <f t="shared" ref="F628:F690" si="12">E628*D628</f>
        <v>0</v>
      </c>
    </row>
    <row r="629" spans="1:8" s="1475" customFormat="1">
      <c r="A629" s="483"/>
      <c r="B629" s="481" t="s">
        <v>361</v>
      </c>
      <c r="C629" s="482"/>
      <c r="D629" s="459"/>
      <c r="E629" s="1480"/>
      <c r="F629" s="1555"/>
    </row>
    <row r="630" spans="1:8" ht="51">
      <c r="A630" s="483"/>
      <c r="B630" s="1490" t="s">
        <v>399</v>
      </c>
      <c r="C630" s="461" t="s">
        <v>7</v>
      </c>
      <c r="D630" s="461">
        <v>1</v>
      </c>
      <c r="E630" s="737"/>
      <c r="F630" s="1555">
        <f t="shared" si="12"/>
        <v>0</v>
      </c>
    </row>
    <row r="631" spans="1:8" s="1475" customFormat="1" ht="89.25">
      <c r="A631" s="483"/>
      <c r="B631" s="1529" t="s">
        <v>362</v>
      </c>
      <c r="C631" s="1530"/>
      <c r="D631" s="459"/>
      <c r="E631" s="1480"/>
      <c r="F631" s="1555"/>
    </row>
    <row r="632" spans="1:8" ht="51">
      <c r="A632" s="483"/>
      <c r="B632" s="1490" t="s">
        <v>400</v>
      </c>
      <c r="C632" s="461" t="s">
        <v>7</v>
      </c>
      <c r="D632" s="461">
        <v>1</v>
      </c>
      <c r="E632" s="737"/>
      <c r="F632" s="1555">
        <f t="shared" si="12"/>
        <v>0</v>
      </c>
    </row>
    <row r="633" spans="1:8" s="1475" customFormat="1" ht="191.25">
      <c r="A633" s="483"/>
      <c r="B633" s="1529" t="s">
        <v>363</v>
      </c>
      <c r="C633" s="1530"/>
      <c r="D633" s="459"/>
      <c r="E633" s="1480"/>
      <c r="F633" s="1555"/>
    </row>
    <row r="634" spans="1:8" ht="63.75">
      <c r="A634" s="483"/>
      <c r="B634" s="1531" t="s">
        <v>403</v>
      </c>
      <c r="C634" s="461" t="s">
        <v>7</v>
      </c>
      <c r="D634" s="461">
        <v>1</v>
      </c>
      <c r="E634" s="737"/>
      <c r="F634" s="1555">
        <f t="shared" si="12"/>
        <v>0</v>
      </c>
    </row>
    <row r="635" spans="1:8" s="1475" customFormat="1" ht="140.25">
      <c r="A635" s="483"/>
      <c r="B635" s="1529" t="s">
        <v>364</v>
      </c>
      <c r="C635" s="1530"/>
      <c r="D635" s="459"/>
      <c r="E635" s="1480"/>
      <c r="F635" s="1555"/>
    </row>
    <row r="636" spans="1:8" ht="63.75">
      <c r="A636" s="483"/>
      <c r="B636" s="464" t="s">
        <v>404</v>
      </c>
      <c r="C636" s="461" t="s">
        <v>7</v>
      </c>
      <c r="D636" s="461">
        <v>1</v>
      </c>
      <c r="E636" s="737"/>
      <c r="F636" s="1555">
        <f t="shared" si="12"/>
        <v>0</v>
      </c>
    </row>
    <row r="637" spans="1:8" s="1475" customFormat="1" ht="178.5">
      <c r="A637" s="483"/>
      <c r="B637" s="1529" t="s">
        <v>365</v>
      </c>
      <c r="C637" s="1530"/>
      <c r="D637" s="459"/>
      <c r="E637" s="1480"/>
      <c r="F637" s="1555"/>
    </row>
    <row r="638" spans="1:8" ht="38.25">
      <c r="A638" s="483"/>
      <c r="B638" s="464" t="s">
        <v>405</v>
      </c>
      <c r="C638" s="461" t="s">
        <v>7</v>
      </c>
      <c r="D638" s="461">
        <v>1</v>
      </c>
      <c r="E638" s="737"/>
      <c r="F638" s="1555">
        <f t="shared" si="12"/>
        <v>0</v>
      </c>
    </row>
    <row r="639" spans="1:8" s="1475" customFormat="1" ht="216.75">
      <c r="A639" s="483"/>
      <c r="B639" s="1529" t="s">
        <v>366</v>
      </c>
      <c r="C639" s="1530"/>
      <c r="D639" s="459"/>
      <c r="E639" s="1480"/>
      <c r="F639" s="1555">
        <f t="shared" si="12"/>
        <v>0</v>
      </c>
    </row>
    <row r="640" spans="1:8" ht="38.25">
      <c r="A640" s="483"/>
      <c r="B640" s="464" t="s">
        <v>407</v>
      </c>
      <c r="C640" s="461" t="s">
        <v>7</v>
      </c>
      <c r="D640" s="461">
        <v>1</v>
      </c>
      <c r="E640" s="737"/>
      <c r="F640" s="1555">
        <f t="shared" si="12"/>
        <v>0</v>
      </c>
    </row>
    <row r="641" spans="1:6" s="1475" customFormat="1" ht="280.5">
      <c r="A641" s="483"/>
      <c r="B641" s="1529" t="s">
        <v>367</v>
      </c>
      <c r="C641" s="1530"/>
      <c r="D641" s="459"/>
      <c r="E641" s="1480"/>
      <c r="F641" s="1555"/>
    </row>
    <row r="642" spans="1:6" ht="38.25">
      <c r="A642" s="483"/>
      <c r="B642" s="464" t="s">
        <v>406</v>
      </c>
      <c r="C642" s="461" t="s">
        <v>7</v>
      </c>
      <c r="D642" s="461">
        <v>1</v>
      </c>
      <c r="E642" s="737"/>
      <c r="F642" s="1555">
        <f t="shared" si="12"/>
        <v>0</v>
      </c>
    </row>
    <row r="643" spans="1:6" s="1475" customFormat="1" ht="114.75">
      <c r="A643" s="483"/>
      <c r="B643" s="1529" t="s">
        <v>368</v>
      </c>
      <c r="C643" s="1530"/>
      <c r="D643" s="459"/>
      <c r="E643" s="1480"/>
      <c r="F643" s="1555"/>
    </row>
    <row r="644" spans="1:6" s="1475" customFormat="1" ht="168">
      <c r="A644" s="483"/>
      <c r="B644" s="1529" t="s">
        <v>3950</v>
      </c>
      <c r="C644" s="1530"/>
      <c r="D644" s="459"/>
      <c r="E644" s="1480"/>
      <c r="F644" s="1555"/>
    </row>
    <row r="645" spans="1:6" s="1475" customFormat="1" ht="108">
      <c r="A645" s="483"/>
      <c r="B645" s="1529" t="s">
        <v>3951</v>
      </c>
      <c r="C645" s="1530"/>
      <c r="D645" s="459"/>
      <c r="E645" s="1480"/>
      <c r="F645" s="1555"/>
    </row>
    <row r="646" spans="1:6" s="1475" customFormat="1" ht="120">
      <c r="A646" s="483"/>
      <c r="B646" s="1529" t="s">
        <v>3952</v>
      </c>
      <c r="C646" s="1530"/>
      <c r="D646" s="459"/>
      <c r="E646" s="1480"/>
      <c r="F646" s="1555"/>
    </row>
    <row r="647" spans="1:6" s="1475" customFormat="1" ht="72">
      <c r="A647" s="483"/>
      <c r="B647" s="1529" t="s">
        <v>3953</v>
      </c>
      <c r="C647" s="1530"/>
      <c r="D647" s="459"/>
      <c r="E647" s="1480"/>
      <c r="F647" s="1555"/>
    </row>
    <row r="648" spans="1:6" ht="38.25">
      <c r="A648" s="483"/>
      <c r="B648" s="464" t="s">
        <v>408</v>
      </c>
      <c r="C648" s="461" t="s">
        <v>7</v>
      </c>
      <c r="D648" s="461">
        <v>1</v>
      </c>
      <c r="E648" s="737"/>
      <c r="F648" s="1555">
        <f t="shared" si="12"/>
        <v>0</v>
      </c>
    </row>
    <row r="649" spans="1:6" s="1475" customFormat="1" ht="153">
      <c r="A649" s="483"/>
      <c r="B649" s="1529" t="s">
        <v>369</v>
      </c>
      <c r="C649" s="1530"/>
      <c r="D649" s="459"/>
      <c r="E649" s="1480"/>
      <c r="F649" s="1555"/>
    </row>
    <row r="650" spans="1:6" ht="51">
      <c r="A650" s="483"/>
      <c r="B650" s="464" t="s">
        <v>409</v>
      </c>
      <c r="C650" s="461" t="s">
        <v>7</v>
      </c>
      <c r="D650" s="461">
        <v>1</v>
      </c>
      <c r="E650" s="737"/>
      <c r="F650" s="1555">
        <f t="shared" si="12"/>
        <v>0</v>
      </c>
    </row>
    <row r="651" spans="1:6" s="1475" customFormat="1" ht="89.25">
      <c r="A651" s="483"/>
      <c r="B651" s="1532" t="s">
        <v>370</v>
      </c>
      <c r="C651" s="1530"/>
      <c r="D651" s="459"/>
      <c r="E651" s="1480"/>
      <c r="F651" s="1555"/>
    </row>
    <row r="652" spans="1:6" ht="38.25">
      <c r="A652" s="483"/>
      <c r="B652" s="464" t="s">
        <v>410</v>
      </c>
      <c r="C652" s="461" t="s">
        <v>7</v>
      </c>
      <c r="D652" s="461">
        <v>1</v>
      </c>
      <c r="E652" s="737"/>
      <c r="F652" s="1555">
        <f t="shared" si="12"/>
        <v>0</v>
      </c>
    </row>
    <row r="653" spans="1:6" s="1475" customFormat="1" ht="127.5">
      <c r="A653" s="483"/>
      <c r="B653" s="1532" t="s">
        <v>371</v>
      </c>
      <c r="C653" s="1530"/>
      <c r="D653" s="459"/>
      <c r="E653" s="1480"/>
      <c r="F653" s="1555"/>
    </row>
    <row r="654" spans="1:6" ht="76.5">
      <c r="A654" s="483"/>
      <c r="B654" s="464" t="s">
        <v>411</v>
      </c>
      <c r="C654" s="461" t="s">
        <v>7</v>
      </c>
      <c r="D654" s="461">
        <v>1</v>
      </c>
      <c r="E654" s="737"/>
      <c r="F654" s="1555">
        <f t="shared" si="12"/>
        <v>0</v>
      </c>
    </row>
    <row r="655" spans="1:6" s="1475" customFormat="1" ht="89.25">
      <c r="A655" s="483"/>
      <c r="B655" s="1532" t="s">
        <v>372</v>
      </c>
      <c r="C655" s="1530"/>
      <c r="D655" s="459"/>
      <c r="E655" s="1480"/>
      <c r="F655" s="1555"/>
    </row>
    <row r="656" spans="1:6" s="1475" customFormat="1">
      <c r="A656" s="483"/>
      <c r="B656" s="1533"/>
      <c r="C656" s="1497"/>
      <c r="D656" s="459"/>
      <c r="E656" s="1480"/>
      <c r="F656" s="1555"/>
    </row>
    <row r="657" spans="1:6" ht="63.75">
      <c r="A657" s="859">
        <f>A628+1</f>
        <v>2</v>
      </c>
      <c r="B657" s="871" t="s">
        <v>447</v>
      </c>
      <c r="C657" s="471" t="s">
        <v>7</v>
      </c>
      <c r="D657" s="471">
        <v>1</v>
      </c>
      <c r="E657" s="737"/>
      <c r="F657" s="1555">
        <f t="shared" si="12"/>
        <v>0</v>
      </c>
    </row>
    <row r="658" spans="1:6" ht="51">
      <c r="A658" s="483"/>
      <c r="B658" s="464" t="s">
        <v>448</v>
      </c>
      <c r="C658" s="461" t="s">
        <v>7</v>
      </c>
      <c r="D658" s="461">
        <v>1</v>
      </c>
      <c r="E658" s="737"/>
      <c r="F658" s="1555">
        <f t="shared" si="12"/>
        <v>0</v>
      </c>
    </row>
    <row r="659" spans="1:6" s="1475" customFormat="1" ht="89.25">
      <c r="A659" s="483"/>
      <c r="B659" s="1532" t="s">
        <v>362</v>
      </c>
      <c r="C659" s="1530"/>
      <c r="D659" s="459"/>
      <c r="E659" s="1480"/>
      <c r="F659" s="1555"/>
    </row>
    <row r="660" spans="1:6" ht="51">
      <c r="A660" s="483"/>
      <c r="B660" s="464" t="s">
        <v>449</v>
      </c>
      <c r="C660" s="461" t="s">
        <v>7</v>
      </c>
      <c r="D660" s="461">
        <v>1</v>
      </c>
      <c r="E660" s="737"/>
      <c r="F660" s="1555">
        <f t="shared" si="12"/>
        <v>0</v>
      </c>
    </row>
    <row r="661" spans="1:6" s="1475" customFormat="1" ht="191.25">
      <c r="A661" s="483"/>
      <c r="B661" s="1532" t="s">
        <v>363</v>
      </c>
      <c r="C661" s="1530"/>
      <c r="D661" s="459"/>
      <c r="E661" s="1480"/>
      <c r="F661" s="1555"/>
    </row>
    <row r="662" spans="1:6" ht="38.25">
      <c r="A662" s="483"/>
      <c r="B662" s="464" t="s">
        <v>450</v>
      </c>
      <c r="C662" s="461" t="s">
        <v>7</v>
      </c>
      <c r="D662" s="461">
        <v>1</v>
      </c>
      <c r="E662" s="737"/>
      <c r="F662" s="1555">
        <f t="shared" si="12"/>
        <v>0</v>
      </c>
    </row>
    <row r="663" spans="1:6" s="1475" customFormat="1" ht="280.5">
      <c r="A663" s="483"/>
      <c r="B663" s="1532" t="s">
        <v>367</v>
      </c>
      <c r="C663" s="1530"/>
      <c r="D663" s="459"/>
      <c r="E663" s="1480"/>
      <c r="F663" s="1555">
        <f t="shared" si="12"/>
        <v>0</v>
      </c>
    </row>
    <row r="664" spans="1:6" ht="63.75">
      <c r="A664" s="483"/>
      <c r="B664" s="464" t="s">
        <v>451</v>
      </c>
      <c r="C664" s="461" t="s">
        <v>7</v>
      </c>
      <c r="D664" s="461">
        <v>1</v>
      </c>
      <c r="E664" s="737"/>
      <c r="F664" s="1555">
        <f t="shared" si="12"/>
        <v>0</v>
      </c>
    </row>
    <row r="665" spans="1:6" s="1475" customFormat="1" ht="178.5">
      <c r="A665" s="483"/>
      <c r="B665" s="1532" t="s">
        <v>365</v>
      </c>
      <c r="C665" s="1530"/>
      <c r="D665" s="459"/>
      <c r="E665" s="1480"/>
      <c r="F665" s="1555"/>
    </row>
    <row r="666" spans="1:6" ht="38.25">
      <c r="A666" s="483"/>
      <c r="B666" s="464" t="s">
        <v>452</v>
      </c>
      <c r="C666" s="461" t="s">
        <v>7</v>
      </c>
      <c r="D666" s="461">
        <v>1</v>
      </c>
      <c r="E666" s="737"/>
      <c r="F666" s="1555">
        <f t="shared" si="12"/>
        <v>0</v>
      </c>
    </row>
    <row r="667" spans="1:6" s="1475" customFormat="1" ht="102">
      <c r="A667" s="483"/>
      <c r="B667" s="1532" t="s">
        <v>443</v>
      </c>
      <c r="C667" s="1530"/>
      <c r="D667" s="459"/>
      <c r="E667" s="1480"/>
      <c r="F667" s="1555">
        <f t="shared" si="12"/>
        <v>0</v>
      </c>
    </row>
    <row r="668" spans="1:6" ht="25.5">
      <c r="A668" s="483"/>
      <c r="B668" s="464" t="s">
        <v>453</v>
      </c>
      <c r="C668" s="461" t="s">
        <v>7</v>
      </c>
      <c r="D668" s="461">
        <v>1</v>
      </c>
      <c r="E668" s="737"/>
      <c r="F668" s="1555">
        <f t="shared" si="12"/>
        <v>0</v>
      </c>
    </row>
    <row r="669" spans="1:6" s="1475" customFormat="1" ht="127.5">
      <c r="A669" s="483"/>
      <c r="B669" s="1532" t="s">
        <v>444</v>
      </c>
      <c r="C669" s="1530"/>
      <c r="D669" s="459"/>
      <c r="E669" s="1480"/>
      <c r="F669" s="1555"/>
    </row>
    <row r="670" spans="1:6" ht="38.25">
      <c r="A670" s="483"/>
      <c r="B670" s="464" t="s">
        <v>454</v>
      </c>
      <c r="C670" s="461" t="s">
        <v>7</v>
      </c>
      <c r="D670" s="461">
        <v>1</v>
      </c>
      <c r="E670" s="737"/>
      <c r="F670" s="1555">
        <f t="shared" si="12"/>
        <v>0</v>
      </c>
    </row>
    <row r="671" spans="1:6" s="1475" customFormat="1" ht="76.5">
      <c r="A671" s="483"/>
      <c r="B671" s="1532" t="s">
        <v>445</v>
      </c>
      <c r="C671" s="1530"/>
      <c r="D671" s="459"/>
      <c r="E671" s="1480"/>
      <c r="F671" s="1555"/>
    </row>
    <row r="672" spans="1:6" s="1475" customFormat="1" ht="168">
      <c r="A672" s="483"/>
      <c r="B672" s="1532" t="s">
        <v>3954</v>
      </c>
      <c r="C672" s="1530"/>
      <c r="D672" s="459"/>
      <c r="E672" s="1480"/>
      <c r="F672" s="1555"/>
    </row>
    <row r="673" spans="1:7" s="1475" customFormat="1" ht="120">
      <c r="A673" s="483"/>
      <c r="B673" s="1532" t="s">
        <v>3955</v>
      </c>
      <c r="C673" s="1530"/>
      <c r="D673" s="459"/>
      <c r="E673" s="1480"/>
      <c r="F673" s="1555"/>
    </row>
    <row r="674" spans="1:7" s="1475" customFormat="1" ht="60">
      <c r="A674" s="483"/>
      <c r="B674" s="1532" t="s">
        <v>3956</v>
      </c>
      <c r="C674" s="1530"/>
      <c r="D674" s="459"/>
      <c r="E674" s="1480"/>
      <c r="F674" s="1555"/>
    </row>
    <row r="675" spans="1:7" ht="76.5">
      <c r="A675" s="483"/>
      <c r="B675" s="464" t="s">
        <v>455</v>
      </c>
      <c r="C675" s="461" t="s">
        <v>7</v>
      </c>
      <c r="D675" s="461">
        <v>1</v>
      </c>
      <c r="E675" s="737"/>
      <c r="F675" s="1555">
        <f t="shared" si="12"/>
        <v>0</v>
      </c>
    </row>
    <row r="676" spans="1:7" s="1475" customFormat="1" ht="89.25">
      <c r="A676" s="483"/>
      <c r="B676" s="1532" t="s">
        <v>446</v>
      </c>
      <c r="C676" s="1530"/>
      <c r="D676" s="459"/>
      <c r="E676" s="1480"/>
      <c r="F676" s="1555"/>
    </row>
    <row r="677" spans="1:7" s="1475" customFormat="1">
      <c r="A677" s="483"/>
      <c r="B677" s="1533"/>
      <c r="C677" s="1497"/>
      <c r="D677" s="459"/>
      <c r="E677" s="1480"/>
      <c r="F677" s="1555"/>
    </row>
    <row r="678" spans="1:7" ht="51">
      <c r="A678" s="859">
        <f>A657+1</f>
        <v>3</v>
      </c>
      <c r="B678" s="871" t="s">
        <v>457</v>
      </c>
      <c r="C678" s="471" t="s">
        <v>7</v>
      </c>
      <c r="D678" s="471">
        <v>2</v>
      </c>
      <c r="E678" s="737"/>
      <c r="F678" s="1555">
        <f t="shared" si="12"/>
        <v>0</v>
      </c>
    </row>
    <row r="679" spans="1:7" s="1475" customFormat="1">
      <c r="A679" s="484"/>
      <c r="B679" s="481" t="s">
        <v>361</v>
      </c>
      <c r="C679" s="482"/>
      <c r="D679" s="485"/>
      <c r="E679" s="193"/>
      <c r="F679" s="1555"/>
      <c r="G679" s="1577"/>
    </row>
    <row r="680" spans="1:7" s="1475" customFormat="1" ht="114.75">
      <c r="A680" s="483"/>
      <c r="B680" s="1532" t="s">
        <v>456</v>
      </c>
      <c r="C680" s="1530"/>
      <c r="D680" s="459"/>
      <c r="E680" s="1480"/>
      <c r="F680" s="1555"/>
    </row>
    <row r="681" spans="1:7" s="1475" customFormat="1">
      <c r="A681" s="483"/>
      <c r="B681" s="1533"/>
      <c r="C681" s="1497"/>
      <c r="D681" s="459"/>
      <c r="E681" s="1480"/>
      <c r="F681" s="1555"/>
    </row>
    <row r="682" spans="1:7" ht="51">
      <c r="A682" s="859">
        <f>A678+1</f>
        <v>4</v>
      </c>
      <c r="B682" s="871" t="s">
        <v>459</v>
      </c>
      <c r="C682" s="471" t="s">
        <v>7</v>
      </c>
      <c r="D682" s="471">
        <v>1</v>
      </c>
      <c r="E682" s="737"/>
      <c r="F682" s="1555">
        <f t="shared" si="12"/>
        <v>0</v>
      </c>
    </row>
    <row r="683" spans="1:7" s="1475" customFormat="1">
      <c r="A683" s="484"/>
      <c r="B683" s="481" t="s">
        <v>361</v>
      </c>
      <c r="C683" s="482"/>
      <c r="D683" s="485"/>
      <c r="E683" s="193"/>
      <c r="F683" s="1555"/>
      <c r="G683" s="1577"/>
    </row>
    <row r="684" spans="1:7" s="1475" customFormat="1" ht="102">
      <c r="A684" s="483"/>
      <c r="B684" s="1532" t="s">
        <v>458</v>
      </c>
      <c r="C684" s="1530"/>
      <c r="D684" s="459"/>
      <c r="E684" s="1480"/>
      <c r="F684" s="1555"/>
    </row>
    <row r="685" spans="1:7" s="1475" customFormat="1">
      <c r="A685" s="483"/>
      <c r="B685" s="1533"/>
      <c r="C685" s="1497"/>
      <c r="D685" s="459"/>
      <c r="E685" s="1480"/>
      <c r="F685" s="1555"/>
    </row>
    <row r="686" spans="1:7" ht="51">
      <c r="A686" s="859">
        <f>A682+1</f>
        <v>5</v>
      </c>
      <c r="B686" s="871" t="s">
        <v>461</v>
      </c>
      <c r="C686" s="471" t="s">
        <v>7</v>
      </c>
      <c r="D686" s="471">
        <v>4</v>
      </c>
      <c r="E686" s="737"/>
      <c r="F686" s="1555">
        <f t="shared" si="12"/>
        <v>0</v>
      </c>
    </row>
    <row r="687" spans="1:7" s="1475" customFormat="1">
      <c r="A687" s="484"/>
      <c r="B687" s="481" t="s">
        <v>361</v>
      </c>
      <c r="C687" s="482"/>
      <c r="D687" s="485"/>
      <c r="E687" s="193"/>
      <c r="F687" s="1555"/>
      <c r="G687" s="1577"/>
    </row>
    <row r="688" spans="1:7" s="1475" customFormat="1" ht="140.25">
      <c r="A688" s="483"/>
      <c r="B688" s="1532" t="s">
        <v>460</v>
      </c>
      <c r="C688" s="1530"/>
      <c r="D688" s="459"/>
      <c r="E688" s="1480"/>
      <c r="F688" s="1555"/>
    </row>
    <row r="689" spans="1:7" s="1475" customFormat="1">
      <c r="A689" s="483"/>
      <c r="B689" s="1533"/>
      <c r="C689" s="1497"/>
      <c r="D689" s="459"/>
      <c r="E689" s="1480"/>
      <c r="F689" s="1555"/>
    </row>
    <row r="690" spans="1:7" ht="51">
      <c r="A690" s="859">
        <f>A686+1</f>
        <v>6</v>
      </c>
      <c r="B690" s="871" t="s">
        <v>469</v>
      </c>
      <c r="C690" s="471" t="s">
        <v>7</v>
      </c>
      <c r="D690" s="471">
        <v>2</v>
      </c>
      <c r="E690" s="737"/>
      <c r="F690" s="1555">
        <f t="shared" si="12"/>
        <v>0</v>
      </c>
    </row>
    <row r="691" spans="1:7" s="1475" customFormat="1">
      <c r="A691" s="484"/>
      <c r="B691" s="481" t="s">
        <v>361</v>
      </c>
      <c r="C691" s="482"/>
      <c r="D691" s="485"/>
      <c r="E691" s="193"/>
      <c r="F691" s="1555"/>
      <c r="G691" s="1577"/>
    </row>
    <row r="692" spans="1:7" s="1475" customFormat="1" ht="63.75">
      <c r="A692" s="483"/>
      <c r="B692" s="1532" t="s">
        <v>468</v>
      </c>
      <c r="C692" s="1530"/>
      <c r="D692" s="459"/>
      <c r="E692" s="1480"/>
      <c r="F692" s="1555"/>
    </row>
    <row r="693" spans="1:7" s="1475" customFormat="1">
      <c r="A693" s="483"/>
      <c r="B693" s="1533"/>
      <c r="C693" s="1497"/>
      <c r="D693" s="459"/>
      <c r="E693" s="1480"/>
      <c r="F693" s="1555"/>
    </row>
    <row r="694" spans="1:7" ht="51">
      <c r="A694" s="859">
        <f>A690+1</f>
        <v>7</v>
      </c>
      <c r="B694" s="871" t="s">
        <v>463</v>
      </c>
      <c r="C694" s="471" t="s">
        <v>7</v>
      </c>
      <c r="D694" s="471">
        <v>4</v>
      </c>
      <c r="E694" s="737"/>
      <c r="F694" s="1555">
        <f t="shared" ref="F694:F754" si="13">E694*D694</f>
        <v>0</v>
      </c>
    </row>
    <row r="695" spans="1:7" s="1475" customFormat="1">
      <c r="A695" s="484"/>
      <c r="B695" s="481" t="s">
        <v>361</v>
      </c>
      <c r="C695" s="482"/>
      <c r="D695" s="485"/>
      <c r="E695" s="193"/>
      <c r="F695" s="1555"/>
      <c r="G695" s="1577"/>
    </row>
    <row r="696" spans="1:7" s="1475" customFormat="1" ht="102">
      <c r="A696" s="483"/>
      <c r="B696" s="1532" t="s">
        <v>462</v>
      </c>
      <c r="C696" s="1530"/>
      <c r="D696" s="459"/>
      <c r="E696" s="1480"/>
      <c r="F696" s="1555"/>
    </row>
    <row r="697" spans="1:7" s="1475" customFormat="1">
      <c r="A697" s="483"/>
      <c r="B697" s="1533"/>
      <c r="C697" s="1497"/>
      <c r="D697" s="459"/>
      <c r="E697" s="1480"/>
      <c r="F697" s="1555"/>
    </row>
    <row r="698" spans="1:7" ht="51">
      <c r="A698" s="859">
        <f>A694+1</f>
        <v>8</v>
      </c>
      <c r="B698" s="871" t="s">
        <v>465</v>
      </c>
      <c r="C698" s="471" t="s">
        <v>7</v>
      </c>
      <c r="D698" s="471">
        <v>1</v>
      </c>
      <c r="E698" s="737"/>
      <c r="F698" s="1555">
        <f t="shared" si="13"/>
        <v>0</v>
      </c>
    </row>
    <row r="699" spans="1:7" s="1475" customFormat="1">
      <c r="A699" s="484"/>
      <c r="B699" s="481" t="s">
        <v>361</v>
      </c>
      <c r="C699" s="482"/>
      <c r="D699" s="485"/>
      <c r="E699" s="193"/>
      <c r="F699" s="1555"/>
      <c r="G699" s="1577"/>
    </row>
    <row r="700" spans="1:7" s="1475" customFormat="1" ht="76.5">
      <c r="A700" s="483"/>
      <c r="B700" s="1532" t="s">
        <v>464</v>
      </c>
      <c r="C700" s="1530"/>
      <c r="D700" s="459"/>
      <c r="E700" s="1480"/>
      <c r="F700" s="1555"/>
    </row>
    <row r="701" spans="1:7" s="1475" customFormat="1">
      <c r="A701" s="483"/>
      <c r="B701" s="1533"/>
      <c r="C701" s="1497"/>
      <c r="D701" s="459"/>
      <c r="E701" s="1480"/>
      <c r="F701" s="1555"/>
    </row>
    <row r="702" spans="1:7" ht="51">
      <c r="A702" s="859">
        <f>A698+1</f>
        <v>9</v>
      </c>
      <c r="B702" s="871" t="s">
        <v>412</v>
      </c>
      <c r="C702" s="471" t="s">
        <v>7</v>
      </c>
      <c r="D702" s="471">
        <v>73</v>
      </c>
      <c r="E702" s="737"/>
      <c r="F702" s="1555">
        <f t="shared" si="13"/>
        <v>0</v>
      </c>
    </row>
    <row r="703" spans="1:7" s="1475" customFormat="1">
      <c r="A703" s="484"/>
      <c r="B703" s="481" t="s">
        <v>413</v>
      </c>
      <c r="C703" s="482"/>
      <c r="D703" s="485"/>
      <c r="E703" s="193"/>
      <c r="F703" s="1555"/>
      <c r="G703" s="1577"/>
    </row>
    <row r="704" spans="1:7" s="1475" customFormat="1" ht="89.25">
      <c r="A704" s="483"/>
      <c r="B704" s="1532" t="s">
        <v>373</v>
      </c>
      <c r="C704" s="1530"/>
      <c r="D704" s="459"/>
      <c r="E704" s="1480"/>
      <c r="F704" s="1555"/>
    </row>
    <row r="705" spans="1:7" s="1475" customFormat="1">
      <c r="A705" s="483"/>
      <c r="B705" s="459"/>
      <c r="C705" s="459"/>
      <c r="D705" s="459"/>
      <c r="E705" s="1480"/>
      <c r="F705" s="1555"/>
    </row>
    <row r="706" spans="1:7" ht="51">
      <c r="A706" s="859">
        <f>A702+1</f>
        <v>10</v>
      </c>
      <c r="B706" s="871" t="s">
        <v>414</v>
      </c>
      <c r="C706" s="471" t="s">
        <v>7</v>
      </c>
      <c r="D706" s="471">
        <v>18</v>
      </c>
      <c r="E706" s="737"/>
      <c r="F706" s="1555">
        <f t="shared" si="13"/>
        <v>0</v>
      </c>
    </row>
    <row r="707" spans="1:7" s="1475" customFormat="1">
      <c r="A707" s="484"/>
      <c r="B707" s="481" t="s">
        <v>361</v>
      </c>
      <c r="C707" s="482"/>
      <c r="D707" s="485"/>
      <c r="E707" s="193"/>
      <c r="F707" s="1555"/>
      <c r="G707" s="1577"/>
    </row>
    <row r="708" spans="1:7" s="1475" customFormat="1" ht="114.75">
      <c r="A708" s="483"/>
      <c r="B708" s="1532" t="s">
        <v>374</v>
      </c>
      <c r="C708" s="1530"/>
      <c r="D708" s="459"/>
      <c r="E708" s="1480"/>
      <c r="F708" s="1555"/>
    </row>
    <row r="709" spans="1:7" s="1475" customFormat="1">
      <c r="A709" s="483"/>
      <c r="B709" s="1534"/>
      <c r="C709" s="1530"/>
      <c r="D709" s="459"/>
      <c r="E709" s="1480"/>
      <c r="F709" s="1555"/>
    </row>
    <row r="710" spans="1:7" ht="51">
      <c r="A710" s="859">
        <f>A706+1</f>
        <v>11</v>
      </c>
      <c r="B710" s="871" t="s">
        <v>415</v>
      </c>
      <c r="C710" s="471" t="s">
        <v>7</v>
      </c>
      <c r="D710" s="471">
        <v>21</v>
      </c>
      <c r="E710" s="737"/>
      <c r="F710" s="1555">
        <f t="shared" si="13"/>
        <v>0</v>
      </c>
    </row>
    <row r="711" spans="1:7" s="1475" customFormat="1">
      <c r="A711" s="484"/>
      <c r="B711" s="481" t="s">
        <v>361</v>
      </c>
      <c r="C711" s="482"/>
      <c r="D711" s="485"/>
      <c r="E711" s="193"/>
      <c r="F711" s="1555"/>
      <c r="G711" s="1577"/>
    </row>
    <row r="712" spans="1:7" s="1475" customFormat="1" ht="63.75">
      <c r="A712" s="483"/>
      <c r="B712" s="1532" t="s">
        <v>375</v>
      </c>
      <c r="C712" s="1530"/>
      <c r="D712" s="459"/>
      <c r="E712" s="1480"/>
      <c r="F712" s="1555"/>
    </row>
    <row r="713" spans="1:7" s="1475" customFormat="1">
      <c r="A713" s="483"/>
      <c r="B713" s="1533"/>
      <c r="C713" s="1497"/>
      <c r="D713" s="459"/>
      <c r="E713" s="1480"/>
      <c r="F713" s="1555"/>
    </row>
    <row r="714" spans="1:7" ht="51">
      <c r="A714" s="859">
        <f>A710+1</f>
        <v>12</v>
      </c>
      <c r="B714" s="871" t="s">
        <v>416</v>
      </c>
      <c r="C714" s="471" t="s">
        <v>7</v>
      </c>
      <c r="D714" s="471">
        <v>2</v>
      </c>
      <c r="E714" s="737"/>
      <c r="F714" s="1555">
        <f t="shared" si="13"/>
        <v>0</v>
      </c>
    </row>
    <row r="715" spans="1:7" s="1475" customFormat="1">
      <c r="A715" s="484"/>
      <c r="B715" s="481" t="s">
        <v>361</v>
      </c>
      <c r="C715" s="482"/>
      <c r="D715" s="485"/>
      <c r="E715" s="193"/>
      <c r="F715" s="1555"/>
      <c r="G715" s="1577"/>
    </row>
    <row r="716" spans="1:7" s="1475" customFormat="1" ht="76.5">
      <c r="A716" s="483"/>
      <c r="B716" s="1532" t="s">
        <v>376</v>
      </c>
      <c r="C716" s="1530"/>
      <c r="D716" s="459"/>
      <c r="E716" s="1480"/>
      <c r="F716" s="1555"/>
    </row>
    <row r="717" spans="1:7" s="1475" customFormat="1">
      <c r="A717" s="483"/>
      <c r="B717" s="1533"/>
      <c r="C717" s="1497"/>
      <c r="D717" s="459"/>
      <c r="E717" s="1480"/>
      <c r="F717" s="1555"/>
    </row>
    <row r="718" spans="1:7" ht="51">
      <c r="A718" s="859">
        <f>A714+1</f>
        <v>13</v>
      </c>
      <c r="B718" s="871" t="s">
        <v>417</v>
      </c>
      <c r="C718" s="471" t="s">
        <v>7</v>
      </c>
      <c r="D718" s="471">
        <v>1</v>
      </c>
      <c r="E718" s="737"/>
      <c r="F718" s="1555">
        <f t="shared" si="13"/>
        <v>0</v>
      </c>
    </row>
    <row r="719" spans="1:7" s="1475" customFormat="1">
      <c r="A719" s="484"/>
      <c r="B719" s="481" t="s">
        <v>361</v>
      </c>
      <c r="C719" s="482"/>
      <c r="D719" s="485"/>
      <c r="E719" s="193"/>
      <c r="F719" s="1555"/>
      <c r="G719" s="1577"/>
    </row>
    <row r="720" spans="1:7" s="1475" customFormat="1" ht="63.75">
      <c r="A720" s="483"/>
      <c r="B720" s="1532" t="s">
        <v>377</v>
      </c>
      <c r="C720" s="1530"/>
      <c r="D720" s="459"/>
      <c r="E720" s="1480"/>
      <c r="F720" s="1555"/>
    </row>
    <row r="721" spans="1:7" s="1475" customFormat="1" ht="12.75" customHeight="1">
      <c r="A721" s="1535"/>
      <c r="B721" s="1536"/>
      <c r="C721" s="1536"/>
      <c r="D721" s="1537"/>
      <c r="E721" s="1472"/>
      <c r="F721" s="1555"/>
      <c r="G721" s="1472"/>
    </row>
    <row r="722" spans="1:7" ht="51">
      <c r="A722" s="859">
        <f>A718+1</f>
        <v>14</v>
      </c>
      <c r="B722" s="871" t="s">
        <v>467</v>
      </c>
      <c r="C722" s="471" t="s">
        <v>7</v>
      </c>
      <c r="D722" s="471">
        <v>1</v>
      </c>
      <c r="E722" s="737"/>
      <c r="F722" s="1555">
        <f t="shared" si="13"/>
        <v>0</v>
      </c>
    </row>
    <row r="723" spans="1:7" s="1475" customFormat="1">
      <c r="A723" s="484"/>
      <c r="B723" s="481" t="s">
        <v>361</v>
      </c>
      <c r="C723" s="482"/>
      <c r="D723" s="485"/>
      <c r="E723" s="193"/>
      <c r="F723" s="1555"/>
      <c r="G723" s="1577"/>
    </row>
    <row r="724" spans="1:7" s="1475" customFormat="1" ht="63.75">
      <c r="A724" s="483"/>
      <c r="B724" s="1532" t="s">
        <v>466</v>
      </c>
      <c r="C724" s="1530"/>
      <c r="D724" s="459"/>
      <c r="E724" s="1480"/>
      <c r="F724" s="1555"/>
    </row>
    <row r="725" spans="1:7" s="1475" customFormat="1" ht="12.75" customHeight="1">
      <c r="A725" s="1535"/>
      <c r="B725" s="1538"/>
      <c r="C725" s="1538"/>
      <c r="D725" s="1539"/>
      <c r="E725" s="1472"/>
      <c r="F725" s="1555"/>
      <c r="G725" s="1472"/>
    </row>
    <row r="726" spans="1:7" ht="63.75">
      <c r="A726" s="859">
        <f>A722+1</f>
        <v>15</v>
      </c>
      <c r="B726" s="871" t="s">
        <v>418</v>
      </c>
      <c r="C726" s="471" t="s">
        <v>7</v>
      </c>
      <c r="D726" s="471">
        <v>4</v>
      </c>
      <c r="E726" s="737"/>
      <c r="F726" s="1555">
        <f t="shared" si="13"/>
        <v>0</v>
      </c>
    </row>
    <row r="727" spans="1:7" s="1475" customFormat="1">
      <c r="A727" s="484"/>
      <c r="B727" s="481" t="s">
        <v>361</v>
      </c>
      <c r="C727" s="482"/>
      <c r="D727" s="485"/>
      <c r="E727" s="193"/>
      <c r="F727" s="1555"/>
      <c r="G727" s="1577"/>
    </row>
    <row r="728" spans="1:7" s="1475" customFormat="1" ht="25.5">
      <c r="A728" s="483"/>
      <c r="B728" s="1532" t="s">
        <v>378</v>
      </c>
      <c r="C728" s="1530"/>
      <c r="D728" s="459"/>
      <c r="E728" s="1480"/>
      <c r="F728" s="1555"/>
    </row>
    <row r="729" spans="1:7" s="1475" customFormat="1">
      <c r="A729" s="483"/>
      <c r="B729" s="459"/>
      <c r="C729" s="459"/>
      <c r="D729" s="459"/>
      <c r="E729" s="1480"/>
      <c r="F729" s="1555"/>
    </row>
    <row r="730" spans="1:7" ht="76.5">
      <c r="A730" s="859">
        <f>A726+1</f>
        <v>16</v>
      </c>
      <c r="B730" s="871" t="s">
        <v>419</v>
      </c>
      <c r="C730" s="471" t="s">
        <v>7</v>
      </c>
      <c r="D730" s="471">
        <v>10</v>
      </c>
      <c r="E730" s="737"/>
      <c r="F730" s="1555">
        <f t="shared" si="13"/>
        <v>0</v>
      </c>
    </row>
    <row r="731" spans="1:7" s="1475" customFormat="1">
      <c r="A731" s="484"/>
      <c r="B731" s="481" t="s">
        <v>361</v>
      </c>
      <c r="C731" s="482"/>
      <c r="D731" s="485"/>
      <c r="E731" s="193"/>
      <c r="F731" s="1555"/>
      <c r="G731" s="1577"/>
    </row>
    <row r="732" spans="1:7" s="1475" customFormat="1" ht="280.5">
      <c r="A732" s="483"/>
      <c r="B732" s="1532" t="s">
        <v>379</v>
      </c>
      <c r="C732" s="1530"/>
      <c r="D732" s="459"/>
      <c r="E732" s="1480"/>
      <c r="F732" s="1555"/>
    </row>
    <row r="733" spans="1:7" s="1475" customFormat="1">
      <c r="A733" s="1540"/>
      <c r="B733" s="1541"/>
      <c r="C733" s="1541"/>
      <c r="D733" s="1542"/>
      <c r="E733" s="1473"/>
      <c r="F733" s="1555"/>
      <c r="G733" s="1578"/>
    </row>
    <row r="734" spans="1:7" ht="51">
      <c r="A734" s="859">
        <f>A730+1</f>
        <v>17</v>
      </c>
      <c r="B734" s="871" t="s">
        <v>420</v>
      </c>
      <c r="C734" s="471" t="s">
        <v>7</v>
      </c>
      <c r="D734" s="471">
        <v>10</v>
      </c>
      <c r="E734" s="737"/>
      <c r="F734" s="1555">
        <f t="shared" si="13"/>
        <v>0</v>
      </c>
    </row>
    <row r="735" spans="1:7" s="1475" customFormat="1">
      <c r="A735" s="484"/>
      <c r="B735" s="481" t="s">
        <v>361</v>
      </c>
      <c r="C735" s="482"/>
      <c r="D735" s="485"/>
      <c r="E735" s="193"/>
      <c r="F735" s="1555"/>
      <c r="G735" s="1577"/>
    </row>
    <row r="736" spans="1:7" s="1475" customFormat="1" ht="89.25">
      <c r="A736" s="483"/>
      <c r="B736" s="1532" t="s">
        <v>380</v>
      </c>
      <c r="C736" s="1530"/>
      <c r="D736" s="459"/>
      <c r="E736" s="1480"/>
      <c r="F736" s="1555"/>
    </row>
    <row r="737" spans="1:7" s="1475" customFormat="1">
      <c r="A737" s="1535"/>
      <c r="B737" s="1543"/>
      <c r="C737" s="1543"/>
      <c r="D737" s="1537"/>
      <c r="E737" s="1472"/>
      <c r="F737" s="1555"/>
      <c r="G737" s="1472"/>
    </row>
    <row r="738" spans="1:7" ht="63.75">
      <c r="A738" s="859">
        <f>A734+1</f>
        <v>18</v>
      </c>
      <c r="B738" s="871" t="s">
        <v>421</v>
      </c>
      <c r="C738" s="471" t="s">
        <v>7</v>
      </c>
      <c r="D738" s="471">
        <v>10</v>
      </c>
      <c r="E738" s="737"/>
      <c r="F738" s="1555">
        <f t="shared" si="13"/>
        <v>0</v>
      </c>
    </row>
    <row r="739" spans="1:7" s="1475" customFormat="1">
      <c r="A739" s="484"/>
      <c r="B739" s="481" t="s">
        <v>361</v>
      </c>
      <c r="C739" s="482"/>
      <c r="D739" s="485"/>
      <c r="E739" s="193"/>
      <c r="F739" s="1555"/>
      <c r="G739" s="1577"/>
    </row>
    <row r="740" spans="1:7" s="1475" customFormat="1" ht="191.25">
      <c r="A740" s="483"/>
      <c r="B740" s="1532" t="s">
        <v>381</v>
      </c>
      <c r="C740" s="1530"/>
      <c r="D740" s="459"/>
      <c r="E740" s="1480"/>
      <c r="F740" s="1555"/>
    </row>
    <row r="741" spans="1:7" s="1475" customFormat="1">
      <c r="A741" s="1535"/>
      <c r="B741" s="1538"/>
      <c r="C741" s="1538"/>
      <c r="D741" s="1537"/>
      <c r="E741" s="1472"/>
      <c r="F741" s="1555"/>
      <c r="G741" s="1472"/>
    </row>
    <row r="742" spans="1:7" ht="51">
      <c r="A742" s="859">
        <f>A738+1</f>
        <v>19</v>
      </c>
      <c r="B742" s="871" t="s">
        <v>422</v>
      </c>
      <c r="C742" s="471" t="s">
        <v>7</v>
      </c>
      <c r="D742" s="471">
        <v>10</v>
      </c>
      <c r="E742" s="737"/>
      <c r="F742" s="1555">
        <f t="shared" si="13"/>
        <v>0</v>
      </c>
    </row>
    <row r="743" spans="1:7" s="1475" customFormat="1">
      <c r="A743" s="484"/>
      <c r="B743" s="481" t="s">
        <v>361</v>
      </c>
      <c r="C743" s="482"/>
      <c r="D743" s="485"/>
      <c r="E743" s="193"/>
      <c r="F743" s="1555"/>
      <c r="G743" s="1577"/>
    </row>
    <row r="744" spans="1:7" s="1475" customFormat="1" ht="63.75">
      <c r="A744" s="483"/>
      <c r="B744" s="1532" t="s">
        <v>382</v>
      </c>
      <c r="C744" s="1530"/>
      <c r="D744" s="459"/>
      <c r="E744" s="1480"/>
      <c r="F744" s="1555"/>
    </row>
    <row r="745" spans="1:7" s="1475" customFormat="1">
      <c r="A745" s="1535"/>
      <c r="B745" s="1538"/>
      <c r="C745" s="1538"/>
      <c r="D745" s="1537"/>
      <c r="E745" s="1472"/>
      <c r="F745" s="1555"/>
      <c r="G745" s="1472"/>
    </row>
    <row r="746" spans="1:7" ht="63.75">
      <c r="A746" s="859">
        <f>A742+1</f>
        <v>20</v>
      </c>
      <c r="B746" s="871" t="s">
        <v>423</v>
      </c>
      <c r="C746" s="471" t="s">
        <v>7</v>
      </c>
      <c r="D746" s="471">
        <v>13</v>
      </c>
      <c r="E746" s="737"/>
      <c r="F746" s="1555">
        <f t="shared" si="13"/>
        <v>0</v>
      </c>
    </row>
    <row r="747" spans="1:7" s="1475" customFormat="1">
      <c r="A747" s="484"/>
      <c r="B747" s="481" t="s">
        <v>361</v>
      </c>
      <c r="C747" s="482"/>
      <c r="D747" s="485"/>
      <c r="E747" s="193"/>
      <c r="F747" s="1555"/>
      <c r="G747" s="1577"/>
    </row>
    <row r="748" spans="1:7" s="1475" customFormat="1" ht="89.25">
      <c r="A748" s="483"/>
      <c r="B748" s="1532" t="s">
        <v>383</v>
      </c>
      <c r="C748" s="1530"/>
      <c r="D748" s="459"/>
      <c r="E748" s="1480"/>
      <c r="F748" s="1555"/>
    </row>
    <row r="749" spans="1:7" s="1475" customFormat="1">
      <c r="A749" s="483"/>
      <c r="B749" s="459"/>
      <c r="C749" s="459"/>
      <c r="D749" s="459"/>
      <c r="E749" s="1480"/>
      <c r="F749" s="1555"/>
    </row>
    <row r="750" spans="1:7" ht="51">
      <c r="A750" s="859">
        <f>A746+1</f>
        <v>21</v>
      </c>
      <c r="B750" s="871" t="s">
        <v>424</v>
      </c>
      <c r="C750" s="471" t="s">
        <v>7</v>
      </c>
      <c r="D750" s="471">
        <v>2</v>
      </c>
      <c r="E750" s="737"/>
      <c r="F750" s="1555">
        <f t="shared" si="13"/>
        <v>0</v>
      </c>
    </row>
    <row r="751" spans="1:7" s="1475" customFormat="1">
      <c r="A751" s="484"/>
      <c r="B751" s="481" t="s">
        <v>361</v>
      </c>
      <c r="C751" s="482"/>
      <c r="D751" s="485"/>
      <c r="E751" s="193"/>
      <c r="F751" s="1555"/>
      <c r="G751" s="1577"/>
    </row>
    <row r="752" spans="1:7" s="1475" customFormat="1" ht="102">
      <c r="A752" s="483"/>
      <c r="B752" s="1532" t="s">
        <v>384</v>
      </c>
      <c r="C752" s="1530"/>
      <c r="D752" s="459"/>
      <c r="E752" s="1480"/>
      <c r="F752" s="1555"/>
    </row>
    <row r="753" spans="1:7" s="1475" customFormat="1">
      <c r="A753" s="483"/>
      <c r="B753" s="1533"/>
      <c r="C753" s="1497"/>
      <c r="D753" s="459"/>
      <c r="E753" s="1480"/>
      <c r="F753" s="1555"/>
    </row>
    <row r="754" spans="1:7" ht="51">
      <c r="A754" s="859">
        <f>A750+1</f>
        <v>22</v>
      </c>
      <c r="B754" s="871" t="s">
        <v>425</v>
      </c>
      <c r="C754" s="471" t="s">
        <v>7</v>
      </c>
      <c r="D754" s="471">
        <v>2</v>
      </c>
      <c r="E754" s="737"/>
      <c r="F754" s="1555">
        <f t="shared" si="13"/>
        <v>0</v>
      </c>
    </row>
    <row r="755" spans="1:7" s="1475" customFormat="1">
      <c r="A755" s="484"/>
      <c r="B755" s="481" t="s">
        <v>361</v>
      </c>
      <c r="C755" s="482"/>
      <c r="D755" s="485"/>
      <c r="E755" s="193"/>
      <c r="F755" s="1555"/>
      <c r="G755" s="1577"/>
    </row>
    <row r="756" spans="1:7" s="1475" customFormat="1" ht="89.25">
      <c r="A756" s="483"/>
      <c r="B756" s="1532" t="s">
        <v>385</v>
      </c>
      <c r="C756" s="1530"/>
      <c r="D756" s="459"/>
      <c r="E756" s="1480"/>
      <c r="F756" s="1555"/>
    </row>
    <row r="757" spans="1:7" s="1475" customFormat="1" ht="12.75" customHeight="1">
      <c r="A757" s="1535"/>
      <c r="B757" s="1544"/>
      <c r="C757" s="1544"/>
      <c r="D757" s="1537"/>
      <c r="E757" s="1472"/>
      <c r="F757" s="1555"/>
      <c r="G757" s="1472"/>
    </row>
    <row r="758" spans="1:7" ht="51">
      <c r="A758" s="859">
        <f>A754+1</f>
        <v>23</v>
      </c>
      <c r="B758" s="871" t="s">
        <v>426</v>
      </c>
      <c r="C758" s="471" t="s">
        <v>7</v>
      </c>
      <c r="D758" s="471">
        <v>2</v>
      </c>
      <c r="E758" s="737"/>
      <c r="F758" s="1555">
        <f t="shared" ref="F758:F787" si="14">E758*D758</f>
        <v>0</v>
      </c>
    </row>
    <row r="759" spans="1:7" s="1475" customFormat="1">
      <c r="A759" s="484"/>
      <c r="B759" s="481" t="s">
        <v>361</v>
      </c>
      <c r="C759" s="482"/>
      <c r="D759" s="485"/>
      <c r="E759" s="193"/>
      <c r="F759" s="1555"/>
      <c r="G759" s="1577"/>
    </row>
    <row r="760" spans="1:7" s="1475" customFormat="1" ht="51">
      <c r="A760" s="483"/>
      <c r="B760" s="1532" t="s">
        <v>386</v>
      </c>
      <c r="C760" s="1530"/>
      <c r="D760" s="459"/>
      <c r="E760" s="1480"/>
      <c r="F760" s="1555"/>
    </row>
    <row r="761" spans="1:7" s="1475" customFormat="1" ht="12.75" customHeight="1">
      <c r="A761" s="1535"/>
      <c r="B761" s="1544"/>
      <c r="C761" s="1544"/>
      <c r="D761" s="1537"/>
      <c r="E761" s="1472"/>
      <c r="F761" s="1555"/>
      <c r="G761" s="1472"/>
    </row>
    <row r="762" spans="1:7" ht="39" customHeight="1">
      <c r="A762" s="859">
        <f>A758+1</f>
        <v>24</v>
      </c>
      <c r="B762" s="871" t="s">
        <v>427</v>
      </c>
      <c r="C762" s="471" t="s">
        <v>7</v>
      </c>
      <c r="D762" s="471">
        <v>1</v>
      </c>
      <c r="E762" s="737"/>
      <c r="F762" s="1555">
        <f t="shared" si="14"/>
        <v>0</v>
      </c>
    </row>
    <row r="763" spans="1:7" s="1475" customFormat="1" ht="63.75">
      <c r="A763" s="483"/>
      <c r="B763" s="1532" t="s">
        <v>387</v>
      </c>
      <c r="C763" s="1530"/>
      <c r="D763" s="459"/>
      <c r="E763" s="1480"/>
      <c r="F763" s="1555"/>
    </row>
    <row r="764" spans="1:7" s="1475" customFormat="1" ht="12.75" customHeight="1">
      <c r="A764" s="1535"/>
      <c r="B764" s="1544"/>
      <c r="C764" s="1544"/>
      <c r="D764" s="1537"/>
      <c r="E764" s="1472"/>
      <c r="F764" s="1555"/>
      <c r="G764" s="1472"/>
    </row>
    <row r="765" spans="1:7" ht="38.25">
      <c r="A765" s="859">
        <f>A762+1</f>
        <v>25</v>
      </c>
      <c r="B765" s="871" t="s">
        <v>428</v>
      </c>
      <c r="C765" s="471" t="s">
        <v>7</v>
      </c>
      <c r="D765" s="471">
        <v>1</v>
      </c>
      <c r="E765" s="737"/>
      <c r="F765" s="1555">
        <f t="shared" si="14"/>
        <v>0</v>
      </c>
    </row>
    <row r="766" spans="1:7" s="1475" customFormat="1" ht="63.75">
      <c r="A766" s="483"/>
      <c r="B766" s="1532" t="s">
        <v>429</v>
      </c>
      <c r="C766" s="1530"/>
      <c r="D766" s="459"/>
      <c r="E766" s="1480"/>
      <c r="F766" s="1555"/>
    </row>
    <row r="767" spans="1:7" s="1475" customFormat="1">
      <c r="A767" s="483"/>
      <c r="B767" s="459"/>
      <c r="C767" s="459"/>
      <c r="D767" s="459"/>
      <c r="E767" s="1480"/>
      <c r="F767" s="1555"/>
    </row>
    <row r="768" spans="1:7" s="1475" customFormat="1">
      <c r="A768" s="859">
        <f>A765+1</f>
        <v>26</v>
      </c>
      <c r="B768" s="1545" t="s">
        <v>432</v>
      </c>
      <c r="C768" s="1546"/>
      <c r="D768" s="1547"/>
      <c r="E768" s="1472"/>
      <c r="F768" s="1555"/>
      <c r="G768" s="1472"/>
    </row>
    <row r="769" spans="1:6" ht="51">
      <c r="A769" s="483"/>
      <c r="B769" s="464" t="s">
        <v>433</v>
      </c>
      <c r="C769" s="461" t="s">
        <v>6</v>
      </c>
      <c r="D769" s="461">
        <v>350</v>
      </c>
      <c r="E769" s="737"/>
      <c r="F769" s="1555">
        <f t="shared" si="14"/>
        <v>0</v>
      </c>
    </row>
    <row r="770" spans="1:6" s="1475" customFormat="1" ht="165.75">
      <c r="A770" s="483"/>
      <c r="B770" s="1532" t="s">
        <v>388</v>
      </c>
      <c r="C770" s="1530"/>
      <c r="D770" s="459"/>
      <c r="E770" s="1480"/>
      <c r="F770" s="1555"/>
    </row>
    <row r="771" spans="1:6" ht="38.25">
      <c r="A771" s="483"/>
      <c r="B771" s="464" t="s">
        <v>434</v>
      </c>
      <c r="C771" s="461" t="s">
        <v>6</v>
      </c>
      <c r="D771" s="461">
        <v>620</v>
      </c>
      <c r="E771" s="737"/>
      <c r="F771" s="1555">
        <f t="shared" si="14"/>
        <v>0</v>
      </c>
    </row>
    <row r="772" spans="1:6" s="1475" customFormat="1" ht="63.75">
      <c r="A772" s="483"/>
      <c r="B772" s="1532" t="s">
        <v>389</v>
      </c>
      <c r="C772" s="1530"/>
      <c r="D772" s="459"/>
      <c r="E772" s="1480"/>
      <c r="F772" s="1555"/>
    </row>
    <row r="773" spans="1:6" ht="51">
      <c r="A773" s="483"/>
      <c r="B773" s="464" t="s">
        <v>435</v>
      </c>
      <c r="C773" s="461" t="s">
        <v>6</v>
      </c>
      <c r="D773" s="461">
        <v>2720</v>
      </c>
      <c r="E773" s="737"/>
      <c r="F773" s="1555">
        <f t="shared" si="14"/>
        <v>0</v>
      </c>
    </row>
    <row r="774" spans="1:6" s="1475" customFormat="1" ht="63.75">
      <c r="A774" s="483"/>
      <c r="B774" s="1532" t="s">
        <v>390</v>
      </c>
      <c r="C774" s="1530"/>
      <c r="D774" s="459"/>
      <c r="E774" s="1480"/>
      <c r="F774" s="1555"/>
    </row>
    <row r="775" spans="1:6" ht="51">
      <c r="A775" s="483"/>
      <c r="B775" s="464" t="s">
        <v>436</v>
      </c>
      <c r="C775" s="461" t="s">
        <v>6</v>
      </c>
      <c r="D775" s="461">
        <v>588</v>
      </c>
      <c r="E775" s="737"/>
      <c r="F775" s="1555">
        <f t="shared" si="14"/>
        <v>0</v>
      </c>
    </row>
    <row r="776" spans="1:6" s="1475" customFormat="1" ht="89.25">
      <c r="A776" s="483"/>
      <c r="B776" s="1532" t="s">
        <v>391</v>
      </c>
      <c r="C776" s="1530"/>
      <c r="D776" s="459"/>
      <c r="E776" s="1480"/>
      <c r="F776" s="1555"/>
    </row>
    <row r="777" spans="1:6" ht="38.25">
      <c r="A777" s="483"/>
      <c r="B777" s="464" t="s">
        <v>437</v>
      </c>
      <c r="C777" s="461" t="s">
        <v>6</v>
      </c>
      <c r="D777" s="461">
        <v>322</v>
      </c>
      <c r="E777" s="737"/>
      <c r="F777" s="1555">
        <f t="shared" si="14"/>
        <v>0</v>
      </c>
    </row>
    <row r="778" spans="1:6" s="1475" customFormat="1" ht="38.25">
      <c r="A778" s="483"/>
      <c r="B778" s="1532" t="s">
        <v>392</v>
      </c>
      <c r="C778" s="1530"/>
      <c r="D778" s="459"/>
      <c r="E778" s="1480"/>
      <c r="F778" s="1555"/>
    </row>
    <row r="779" spans="1:6" ht="51">
      <c r="A779" s="483"/>
      <c r="B779" s="464" t="s">
        <v>438</v>
      </c>
      <c r="C779" s="461" t="s">
        <v>6</v>
      </c>
      <c r="D779" s="461">
        <v>207</v>
      </c>
      <c r="E779" s="737"/>
      <c r="F779" s="1555">
        <f t="shared" si="14"/>
        <v>0</v>
      </c>
    </row>
    <row r="780" spans="1:6" s="1475" customFormat="1" ht="38.25">
      <c r="A780" s="483"/>
      <c r="B780" s="1532" t="s">
        <v>393</v>
      </c>
      <c r="C780" s="1530"/>
      <c r="D780" s="459"/>
      <c r="E780" s="1480"/>
      <c r="F780" s="1555"/>
    </row>
    <row r="781" spans="1:6" ht="38.25">
      <c r="A781" s="483"/>
      <c r="B781" s="464" t="s">
        <v>439</v>
      </c>
      <c r="C781" s="461" t="s">
        <v>6</v>
      </c>
      <c r="D781" s="461">
        <v>125</v>
      </c>
      <c r="E781" s="737"/>
      <c r="F781" s="1555">
        <f t="shared" si="14"/>
        <v>0</v>
      </c>
    </row>
    <row r="782" spans="1:6" s="1475" customFormat="1" ht="51">
      <c r="A782" s="483"/>
      <c r="B782" s="1532" t="s">
        <v>394</v>
      </c>
      <c r="C782" s="1530"/>
      <c r="D782" s="459"/>
      <c r="E782" s="1480"/>
      <c r="F782" s="1555"/>
    </row>
    <row r="783" spans="1:6" ht="51">
      <c r="A783" s="483"/>
      <c r="B783" s="464" t="s">
        <v>440</v>
      </c>
      <c r="C783" s="461" t="s">
        <v>6</v>
      </c>
      <c r="D783" s="461">
        <v>82</v>
      </c>
      <c r="E783" s="737"/>
      <c r="F783" s="1555">
        <f t="shared" si="14"/>
        <v>0</v>
      </c>
    </row>
    <row r="784" spans="1:6" s="1475" customFormat="1" ht="63.75">
      <c r="A784" s="483"/>
      <c r="B784" s="1532" t="s">
        <v>395</v>
      </c>
      <c r="C784" s="1530"/>
      <c r="D784" s="459"/>
      <c r="E784" s="1480"/>
      <c r="F784" s="1555"/>
    </row>
    <row r="785" spans="1:8" ht="38.25">
      <c r="A785" s="483"/>
      <c r="B785" s="464" t="s">
        <v>441</v>
      </c>
      <c r="C785" s="461" t="s">
        <v>6</v>
      </c>
      <c r="D785" s="461">
        <v>22</v>
      </c>
      <c r="E785" s="737"/>
      <c r="F785" s="1555">
        <f t="shared" si="14"/>
        <v>0</v>
      </c>
    </row>
    <row r="786" spans="1:8" s="1475" customFormat="1" ht="140.25">
      <c r="A786" s="483"/>
      <c r="B786" s="1532" t="s">
        <v>396</v>
      </c>
      <c r="C786" s="1530"/>
      <c r="D786" s="459"/>
      <c r="E786" s="1480"/>
      <c r="F786" s="1555"/>
    </row>
    <row r="787" spans="1:8" ht="51">
      <c r="A787" s="483"/>
      <c r="B787" s="464" t="s">
        <v>442</v>
      </c>
      <c r="C787" s="461" t="s">
        <v>7</v>
      </c>
      <c r="D787" s="461">
        <v>10</v>
      </c>
      <c r="E787" s="737"/>
      <c r="F787" s="1555">
        <f t="shared" si="14"/>
        <v>0</v>
      </c>
    </row>
    <row r="788" spans="1:8" s="1475" customFormat="1" ht="102">
      <c r="A788" s="483"/>
      <c r="B788" s="1532" t="s">
        <v>397</v>
      </c>
      <c r="C788" s="1530"/>
      <c r="D788" s="459"/>
      <c r="E788" s="1480"/>
      <c r="F788" s="1557"/>
    </row>
    <row r="789" spans="1:8" s="1475" customFormat="1">
      <c r="A789" s="483"/>
      <c r="B789" s="459"/>
      <c r="C789" s="459"/>
      <c r="D789" s="459"/>
      <c r="E789" s="1480"/>
      <c r="F789" s="1557"/>
    </row>
    <row r="790" spans="1:8" s="1460" customFormat="1">
      <c r="A790" s="1548"/>
      <c r="B790" s="1488" t="s">
        <v>605</v>
      </c>
      <c r="C790" s="1488"/>
      <c r="D790" s="1488"/>
      <c r="E790" s="1465" t="s">
        <v>11</v>
      </c>
      <c r="F790" s="1558">
        <f>SUM(F628:F787)</f>
        <v>0</v>
      </c>
    </row>
    <row r="791" spans="1:8" s="1565" customFormat="1">
      <c r="A791" s="856"/>
      <c r="B791" s="496"/>
      <c r="C791" s="1528"/>
      <c r="D791" s="1528"/>
      <c r="E791" s="1480"/>
      <c r="F791" s="853"/>
      <c r="H791" s="1475"/>
    </row>
    <row r="792" spans="1:8" s="1565" customFormat="1" ht="12.75" customHeight="1">
      <c r="A792" s="856"/>
      <c r="B792" s="496"/>
      <c r="C792" s="1528"/>
      <c r="D792" s="1528"/>
      <c r="E792" s="1480"/>
      <c r="F792" s="853"/>
      <c r="H792" s="1475"/>
    </row>
    <row r="793" spans="1:8" s="1475" customFormat="1" ht="38.25">
      <c r="A793" s="858" t="s">
        <v>75</v>
      </c>
      <c r="B793" s="1440" t="s">
        <v>102</v>
      </c>
      <c r="C793" s="475"/>
      <c r="D793" s="475"/>
      <c r="E793" s="738"/>
      <c r="F793" s="736"/>
      <c r="H793" s="1565"/>
    </row>
    <row r="794" spans="1:8" s="1475" customFormat="1" ht="12.75" customHeight="1">
      <c r="A794" s="472"/>
      <c r="B794" s="1549"/>
      <c r="C794" s="1550"/>
      <c r="D794" s="475"/>
      <c r="E794" s="738"/>
      <c r="F794" s="736"/>
      <c r="H794" s="1565"/>
    </row>
    <row r="795" spans="1:8" s="1460" customFormat="1" ht="63.75">
      <c r="A795" s="859">
        <f>1</f>
        <v>1</v>
      </c>
      <c r="B795" s="869" t="s">
        <v>3957</v>
      </c>
      <c r="C795" s="475"/>
      <c r="D795" s="475"/>
      <c r="E795" s="738"/>
      <c r="F795" s="740"/>
      <c r="H795" s="1565"/>
    </row>
    <row r="796" spans="1:8" s="1460" customFormat="1" ht="25.5">
      <c r="A796" s="472"/>
      <c r="B796" s="468" t="s">
        <v>97</v>
      </c>
      <c r="C796" s="471" t="s">
        <v>6</v>
      </c>
      <c r="D796" s="471">
        <v>1084</v>
      </c>
      <c r="E796" s="737"/>
      <c r="F796" s="1555">
        <f t="shared" ref="F796:F853" si="15">E796*D796</f>
        <v>0</v>
      </c>
      <c r="H796" s="1559"/>
    </row>
    <row r="797" spans="1:8" s="1460" customFormat="1">
      <c r="A797" s="472"/>
      <c r="B797" s="468" t="s">
        <v>98</v>
      </c>
      <c r="C797" s="471" t="s">
        <v>6</v>
      </c>
      <c r="D797" s="471">
        <v>122</v>
      </c>
      <c r="E797" s="737"/>
      <c r="F797" s="1555">
        <f t="shared" si="15"/>
        <v>0</v>
      </c>
      <c r="H797" s="1559"/>
    </row>
    <row r="798" spans="1:8" s="1460" customFormat="1" ht="25.5">
      <c r="A798" s="472"/>
      <c r="B798" s="468" t="s">
        <v>575</v>
      </c>
      <c r="C798" s="471" t="s">
        <v>6</v>
      </c>
      <c r="D798" s="471">
        <v>12</v>
      </c>
      <c r="E798" s="737"/>
      <c r="F798" s="1555">
        <f t="shared" si="15"/>
        <v>0</v>
      </c>
      <c r="H798" s="1559"/>
    </row>
    <row r="799" spans="1:8" s="1460" customFormat="1">
      <c r="A799" s="472"/>
      <c r="B799" s="468" t="s">
        <v>576</v>
      </c>
      <c r="C799" s="471" t="s">
        <v>6</v>
      </c>
      <c r="D799" s="471">
        <v>8</v>
      </c>
      <c r="E799" s="737"/>
      <c r="F799" s="1555">
        <f t="shared" si="15"/>
        <v>0</v>
      </c>
      <c r="H799" s="1559"/>
    </row>
    <row r="800" spans="1:8" s="1460" customFormat="1">
      <c r="A800" s="472"/>
      <c r="B800" s="468" t="s">
        <v>100</v>
      </c>
      <c r="C800" s="471" t="s">
        <v>6</v>
      </c>
      <c r="D800" s="471">
        <v>28</v>
      </c>
      <c r="E800" s="737"/>
      <c r="F800" s="1555">
        <f t="shared" si="15"/>
        <v>0</v>
      </c>
      <c r="H800" s="1559"/>
    </row>
    <row r="801" spans="1:8" s="1460" customFormat="1" ht="12.75" customHeight="1">
      <c r="A801" s="472"/>
      <c r="B801" s="474"/>
      <c r="C801" s="474"/>
      <c r="D801" s="474"/>
      <c r="E801" s="738"/>
      <c r="F801" s="1555"/>
      <c r="H801" s="1559"/>
    </row>
    <row r="802" spans="1:8" ht="63.75">
      <c r="A802" s="859">
        <f>A795+1</f>
        <v>2</v>
      </c>
      <c r="B802" s="871" t="s">
        <v>3958</v>
      </c>
      <c r="C802" s="471" t="s">
        <v>7</v>
      </c>
      <c r="D802" s="471">
        <v>133</v>
      </c>
      <c r="E802" s="737"/>
      <c r="F802" s="1555">
        <f t="shared" si="15"/>
        <v>0</v>
      </c>
    </row>
    <row r="803" spans="1:8" s="1460" customFormat="1" ht="12.75" customHeight="1">
      <c r="A803" s="472"/>
      <c r="B803" s="474"/>
      <c r="C803" s="475"/>
      <c r="D803" s="475"/>
      <c r="E803" s="738"/>
      <c r="F803" s="1555"/>
      <c r="H803" s="1475"/>
    </row>
    <row r="804" spans="1:8" s="1460" customFormat="1">
      <c r="A804" s="859">
        <f>A802+1</f>
        <v>3</v>
      </c>
      <c r="B804" s="889" t="s">
        <v>99</v>
      </c>
      <c r="C804" s="471" t="s">
        <v>7</v>
      </c>
      <c r="D804" s="471">
        <v>133</v>
      </c>
      <c r="E804" s="737"/>
      <c r="F804" s="1555">
        <f t="shared" si="15"/>
        <v>0</v>
      </c>
      <c r="H804" s="1475"/>
    </row>
    <row r="805" spans="1:8" s="1460" customFormat="1" ht="12.75" customHeight="1">
      <c r="A805" s="472"/>
      <c r="B805" s="474"/>
      <c r="C805" s="475"/>
      <c r="D805" s="475"/>
      <c r="E805" s="738"/>
      <c r="F805" s="1555"/>
      <c r="H805" s="1475"/>
    </row>
    <row r="806" spans="1:8" ht="76.5">
      <c r="A806" s="859">
        <f>A804+1</f>
        <v>4</v>
      </c>
      <c r="B806" s="871" t="s">
        <v>3959</v>
      </c>
      <c r="C806" s="471" t="s">
        <v>7</v>
      </c>
      <c r="D806" s="471">
        <v>3</v>
      </c>
      <c r="E806" s="737"/>
      <c r="F806" s="1555">
        <f t="shared" si="15"/>
        <v>0</v>
      </c>
    </row>
    <row r="807" spans="1:8" s="1460" customFormat="1">
      <c r="A807" s="472"/>
      <c r="B807" s="474"/>
      <c r="C807" s="475"/>
      <c r="D807" s="475"/>
      <c r="E807" s="738"/>
      <c r="F807" s="1555"/>
      <c r="H807" s="1475"/>
    </row>
    <row r="808" spans="1:8" ht="89.25">
      <c r="A808" s="859">
        <f>A806+1</f>
        <v>5</v>
      </c>
      <c r="B808" s="871" t="s">
        <v>3960</v>
      </c>
      <c r="C808" s="471" t="s">
        <v>7</v>
      </c>
      <c r="D808" s="471">
        <v>45</v>
      </c>
      <c r="E808" s="737"/>
      <c r="F808" s="1555">
        <f t="shared" si="15"/>
        <v>0</v>
      </c>
    </row>
    <row r="809" spans="1:8" s="1460" customFormat="1" ht="12.75" customHeight="1">
      <c r="A809" s="472"/>
      <c r="B809" s="474"/>
      <c r="C809" s="475"/>
      <c r="D809" s="475"/>
      <c r="E809" s="738"/>
      <c r="F809" s="1555"/>
      <c r="H809" s="1475"/>
    </row>
    <row r="810" spans="1:8" ht="63.75">
      <c r="A810" s="859">
        <f>A808+1</f>
        <v>6</v>
      </c>
      <c r="B810" s="871" t="s">
        <v>3961</v>
      </c>
      <c r="C810" s="471" t="s">
        <v>56</v>
      </c>
      <c r="D810" s="471">
        <v>674</v>
      </c>
      <c r="E810" s="737"/>
      <c r="F810" s="1555">
        <f t="shared" si="15"/>
        <v>0</v>
      </c>
    </row>
    <row r="811" spans="1:8" s="1460" customFormat="1" ht="12.75" customHeight="1">
      <c r="A811" s="472"/>
      <c r="B811" s="474"/>
      <c r="C811" s="475"/>
      <c r="D811" s="475"/>
      <c r="E811" s="738"/>
      <c r="F811" s="1555"/>
      <c r="H811" s="1475"/>
    </row>
    <row r="812" spans="1:8" ht="63.75">
      <c r="A812" s="859">
        <f>A810+1</f>
        <v>7</v>
      </c>
      <c r="B812" s="871" t="s">
        <v>3962</v>
      </c>
      <c r="C812" s="471" t="s">
        <v>7</v>
      </c>
      <c r="D812" s="471">
        <v>58</v>
      </c>
      <c r="E812" s="737"/>
      <c r="F812" s="1555">
        <f t="shared" si="15"/>
        <v>0</v>
      </c>
    </row>
    <row r="813" spans="1:8" s="1460" customFormat="1" ht="12.75" customHeight="1">
      <c r="A813" s="472"/>
      <c r="B813" s="474"/>
      <c r="C813" s="475"/>
      <c r="D813" s="475"/>
      <c r="E813" s="738"/>
      <c r="F813" s="1555"/>
      <c r="H813" s="1475"/>
    </row>
    <row r="814" spans="1:8" ht="76.5">
      <c r="A814" s="859">
        <f>A812+1</f>
        <v>8</v>
      </c>
      <c r="B814" s="871" t="s">
        <v>3963</v>
      </c>
      <c r="C814" s="471" t="s">
        <v>6</v>
      </c>
      <c r="D814" s="471">
        <v>933</v>
      </c>
      <c r="E814" s="737"/>
      <c r="F814" s="1555">
        <f t="shared" si="15"/>
        <v>0</v>
      </c>
    </row>
    <row r="815" spans="1:8" s="1460" customFormat="1">
      <c r="A815" s="472"/>
      <c r="B815" s="474"/>
      <c r="C815" s="474"/>
      <c r="D815" s="474"/>
      <c r="E815" s="738"/>
      <c r="F815" s="1555"/>
    </row>
    <row r="816" spans="1:8" ht="65.25">
      <c r="A816" s="859">
        <f>A814+1</f>
        <v>9</v>
      </c>
      <c r="B816" s="871" t="s">
        <v>583</v>
      </c>
      <c r="C816" s="471" t="s">
        <v>7</v>
      </c>
      <c r="D816" s="471">
        <v>122</v>
      </c>
      <c r="E816" s="737"/>
      <c r="F816" s="1555">
        <f t="shared" si="15"/>
        <v>0</v>
      </c>
    </row>
    <row r="817" spans="1:6" s="1460" customFormat="1">
      <c r="A817" s="472"/>
      <c r="B817" s="474"/>
      <c r="C817" s="475"/>
      <c r="D817" s="475"/>
      <c r="E817" s="738"/>
      <c r="F817" s="1555"/>
    </row>
    <row r="818" spans="1:6" ht="114.75">
      <c r="A818" s="859">
        <f>A816+1</f>
        <v>10</v>
      </c>
      <c r="B818" s="871" t="s">
        <v>3964</v>
      </c>
      <c r="C818" s="471" t="s">
        <v>7</v>
      </c>
      <c r="D818" s="471">
        <v>875</v>
      </c>
      <c r="E818" s="737"/>
      <c r="F818" s="1555">
        <f t="shared" si="15"/>
        <v>0</v>
      </c>
    </row>
    <row r="819" spans="1:6" s="1460" customFormat="1">
      <c r="A819" s="472"/>
      <c r="B819" s="474"/>
      <c r="C819" s="475"/>
      <c r="D819" s="475"/>
      <c r="E819" s="738"/>
      <c r="F819" s="1555"/>
    </row>
    <row r="820" spans="1:6" ht="89.25">
      <c r="A820" s="859">
        <f>A818+1</f>
        <v>11</v>
      </c>
      <c r="B820" s="871" t="s">
        <v>3965</v>
      </c>
      <c r="C820" s="471" t="s">
        <v>7</v>
      </c>
      <c r="D820" s="471">
        <v>148</v>
      </c>
      <c r="E820" s="737"/>
      <c r="F820" s="1555">
        <f t="shared" si="15"/>
        <v>0</v>
      </c>
    </row>
    <row r="821" spans="1:6" s="1460" customFormat="1">
      <c r="A821" s="472"/>
      <c r="B821" s="474"/>
      <c r="C821" s="475"/>
      <c r="D821" s="475"/>
      <c r="E821" s="738"/>
      <c r="F821" s="1555"/>
    </row>
    <row r="822" spans="1:6" ht="76.5">
      <c r="A822" s="859">
        <f>A820+1</f>
        <v>12</v>
      </c>
      <c r="B822" s="871" t="s">
        <v>3966</v>
      </c>
      <c r="C822" s="471" t="s">
        <v>7</v>
      </c>
      <c r="D822" s="471">
        <v>62</v>
      </c>
      <c r="E822" s="737"/>
      <c r="F822" s="1555">
        <f t="shared" si="15"/>
        <v>0</v>
      </c>
    </row>
    <row r="823" spans="1:6" s="1460" customFormat="1">
      <c r="A823" s="472"/>
      <c r="B823" s="474"/>
      <c r="C823" s="475"/>
      <c r="D823" s="475"/>
      <c r="E823" s="738"/>
      <c r="F823" s="1555"/>
    </row>
    <row r="824" spans="1:6" ht="38.25">
      <c r="A824" s="859">
        <f>A822+1</f>
        <v>13</v>
      </c>
      <c r="B824" s="871" t="s">
        <v>87</v>
      </c>
      <c r="C824" s="471"/>
      <c r="D824" s="471"/>
      <c r="E824" s="737"/>
      <c r="F824" s="1555"/>
    </row>
    <row r="825" spans="1:6" s="1460" customFormat="1" ht="140.25">
      <c r="A825" s="472"/>
      <c r="B825" s="875" t="s">
        <v>3967</v>
      </c>
      <c r="C825" s="471" t="s">
        <v>96</v>
      </c>
      <c r="D825" s="471">
        <v>50</v>
      </c>
      <c r="E825" s="737"/>
      <c r="F825" s="1555">
        <f t="shared" si="15"/>
        <v>0</v>
      </c>
    </row>
    <row r="826" spans="1:6" s="1460" customFormat="1" ht="191.25">
      <c r="A826" s="472"/>
      <c r="B826" s="875" t="s">
        <v>3968</v>
      </c>
      <c r="C826" s="471" t="s">
        <v>96</v>
      </c>
      <c r="D826" s="471">
        <v>9</v>
      </c>
      <c r="E826" s="737"/>
      <c r="F826" s="1555">
        <f t="shared" si="15"/>
        <v>0</v>
      </c>
    </row>
    <row r="827" spans="1:6" s="1460" customFormat="1">
      <c r="A827" s="472"/>
      <c r="B827" s="1498"/>
      <c r="C827" s="475"/>
      <c r="D827" s="475"/>
      <c r="E827" s="738"/>
      <c r="F827" s="1555"/>
    </row>
    <row r="828" spans="1:6" s="1460" customFormat="1">
      <c r="A828" s="859">
        <f>A824+1</f>
        <v>14</v>
      </c>
      <c r="B828" s="889" t="s">
        <v>78</v>
      </c>
      <c r="C828" s="475"/>
      <c r="D828" s="475"/>
      <c r="E828" s="738"/>
      <c r="F828" s="1555"/>
    </row>
    <row r="829" spans="1:6" s="1460" customFormat="1">
      <c r="A829" s="472"/>
      <c r="B829" s="467" t="s">
        <v>88</v>
      </c>
      <c r="C829" s="471" t="s">
        <v>7</v>
      </c>
      <c r="D829" s="471">
        <v>1</v>
      </c>
      <c r="E829" s="737"/>
      <c r="F829" s="1555">
        <f t="shared" si="15"/>
        <v>0</v>
      </c>
    </row>
    <row r="830" spans="1:6" s="1460" customFormat="1">
      <c r="A830" s="472"/>
      <c r="B830" s="468" t="s">
        <v>101</v>
      </c>
      <c r="C830" s="471" t="s">
        <v>7</v>
      </c>
      <c r="D830" s="471">
        <v>2</v>
      </c>
      <c r="E830" s="737"/>
      <c r="F830" s="1555">
        <f t="shared" si="15"/>
        <v>0</v>
      </c>
    </row>
    <row r="831" spans="1:6" s="1460" customFormat="1">
      <c r="A831" s="472"/>
      <c r="B831" s="468" t="s">
        <v>584</v>
      </c>
      <c r="C831" s="471" t="s">
        <v>7</v>
      </c>
      <c r="D831" s="471">
        <v>2</v>
      </c>
      <c r="E831" s="737"/>
      <c r="F831" s="1555">
        <f t="shared" si="15"/>
        <v>0</v>
      </c>
    </row>
    <row r="832" spans="1:6" s="1460" customFormat="1">
      <c r="A832" s="472"/>
      <c r="B832" s="474"/>
      <c r="C832" s="475"/>
      <c r="D832" s="475"/>
      <c r="E832" s="738"/>
      <c r="F832" s="1555"/>
    </row>
    <row r="833" spans="1:6" s="1460" customFormat="1" ht="27">
      <c r="A833" s="859">
        <f>A828+1</f>
        <v>15</v>
      </c>
      <c r="B833" s="889" t="s">
        <v>585</v>
      </c>
      <c r="C833" s="471" t="s">
        <v>7</v>
      </c>
      <c r="D833" s="471">
        <v>1</v>
      </c>
      <c r="E833" s="737"/>
      <c r="F833" s="1555">
        <f t="shared" si="15"/>
        <v>0</v>
      </c>
    </row>
    <row r="834" spans="1:6" s="1460" customFormat="1" ht="12.75" customHeight="1">
      <c r="A834" s="472"/>
      <c r="B834" s="474"/>
      <c r="C834" s="475"/>
      <c r="D834" s="475"/>
      <c r="E834" s="738"/>
      <c r="F834" s="1555"/>
    </row>
    <row r="835" spans="1:6" s="1460" customFormat="1" ht="25.5">
      <c r="A835" s="859">
        <f>A833+1</f>
        <v>16</v>
      </c>
      <c r="B835" s="889" t="s">
        <v>103</v>
      </c>
      <c r="C835" s="475"/>
      <c r="D835" s="475"/>
      <c r="E835" s="738"/>
      <c r="F835" s="1555"/>
    </row>
    <row r="836" spans="1:6" s="1460" customFormat="1" ht="103.5">
      <c r="A836" s="472"/>
      <c r="B836" s="1509" t="s">
        <v>3969</v>
      </c>
      <c r="C836" s="471" t="s">
        <v>96</v>
      </c>
      <c r="D836" s="471">
        <v>1</v>
      </c>
      <c r="E836" s="737"/>
      <c r="F836" s="1555">
        <f t="shared" si="15"/>
        <v>0</v>
      </c>
    </row>
    <row r="837" spans="1:6" s="1460" customFormat="1" ht="103.5">
      <c r="A837" s="472"/>
      <c r="B837" s="1509" t="s">
        <v>3970</v>
      </c>
      <c r="C837" s="471" t="s">
        <v>96</v>
      </c>
      <c r="D837" s="471">
        <v>7</v>
      </c>
      <c r="E837" s="737"/>
      <c r="F837" s="1555">
        <f t="shared" si="15"/>
        <v>0</v>
      </c>
    </row>
    <row r="838" spans="1:6" s="1460" customFormat="1" ht="12.75" customHeight="1">
      <c r="A838" s="472"/>
      <c r="B838" s="474"/>
      <c r="C838" s="475"/>
      <c r="D838" s="475"/>
      <c r="E838" s="738"/>
      <c r="F838" s="1555"/>
    </row>
    <row r="839" spans="1:6" s="1460" customFormat="1" ht="25.5">
      <c r="A839" s="859">
        <f>A835+1</f>
        <v>17</v>
      </c>
      <c r="B839" s="860" t="s">
        <v>104</v>
      </c>
      <c r="C839" s="475"/>
      <c r="D839" s="475"/>
      <c r="E839" s="738"/>
      <c r="F839" s="1555"/>
    </row>
    <row r="840" spans="1:6" s="1460" customFormat="1" ht="27">
      <c r="A840" s="472"/>
      <c r="B840" s="467" t="s">
        <v>586</v>
      </c>
      <c r="C840" s="471" t="s">
        <v>6</v>
      </c>
      <c r="D840" s="471">
        <v>32</v>
      </c>
      <c r="E840" s="737"/>
      <c r="F840" s="1555">
        <f t="shared" si="15"/>
        <v>0</v>
      </c>
    </row>
    <row r="841" spans="1:6" s="1460" customFormat="1" ht="25.5">
      <c r="A841" s="472"/>
      <c r="B841" s="468" t="s">
        <v>89</v>
      </c>
      <c r="C841" s="471" t="s">
        <v>6</v>
      </c>
      <c r="D841" s="471">
        <v>42</v>
      </c>
      <c r="E841" s="737"/>
      <c r="F841" s="1555">
        <f t="shared" si="15"/>
        <v>0</v>
      </c>
    </row>
    <row r="842" spans="1:6" s="1460" customFormat="1" ht="27">
      <c r="A842" s="472"/>
      <c r="B842" s="468" t="s">
        <v>589</v>
      </c>
      <c r="C842" s="471" t="s">
        <v>6</v>
      </c>
      <c r="D842" s="471">
        <v>152</v>
      </c>
      <c r="E842" s="737"/>
      <c r="F842" s="1555">
        <f t="shared" si="15"/>
        <v>0</v>
      </c>
    </row>
    <row r="843" spans="1:6" s="1460" customFormat="1" ht="39.75">
      <c r="A843" s="472"/>
      <c r="B843" s="1509" t="s">
        <v>588</v>
      </c>
      <c r="C843" s="471" t="s">
        <v>6</v>
      </c>
      <c r="D843" s="471">
        <v>68</v>
      </c>
      <c r="E843" s="737"/>
      <c r="F843" s="1555">
        <f t="shared" si="15"/>
        <v>0</v>
      </c>
    </row>
    <row r="844" spans="1:6" s="1475" customFormat="1" ht="25.5">
      <c r="A844" s="472"/>
      <c r="B844" s="1509" t="s">
        <v>587</v>
      </c>
      <c r="C844" s="471" t="s">
        <v>6</v>
      </c>
      <c r="D844" s="471">
        <v>345</v>
      </c>
      <c r="E844" s="737"/>
      <c r="F844" s="1555">
        <f t="shared" si="15"/>
        <v>0</v>
      </c>
    </row>
    <row r="845" spans="1:6" s="1475" customFormat="1" ht="27">
      <c r="A845" s="472"/>
      <c r="B845" s="1509" t="s">
        <v>590</v>
      </c>
      <c r="C845" s="471" t="s">
        <v>6</v>
      </c>
      <c r="D845" s="471">
        <v>68</v>
      </c>
      <c r="E845" s="737"/>
      <c r="F845" s="1555">
        <f t="shared" si="15"/>
        <v>0</v>
      </c>
    </row>
    <row r="846" spans="1:6" s="1475" customFormat="1" ht="27">
      <c r="A846" s="472"/>
      <c r="B846" s="1509" t="s">
        <v>591</v>
      </c>
      <c r="C846" s="471" t="s">
        <v>6</v>
      </c>
      <c r="D846" s="471">
        <v>82</v>
      </c>
      <c r="E846" s="737"/>
      <c r="F846" s="1555">
        <f t="shared" si="15"/>
        <v>0</v>
      </c>
    </row>
    <row r="847" spans="1:6" s="1475" customFormat="1" ht="27">
      <c r="A847" s="472"/>
      <c r="B847" s="1509" t="s">
        <v>592</v>
      </c>
      <c r="C847" s="471" t="s">
        <v>6</v>
      </c>
      <c r="D847" s="471">
        <v>75</v>
      </c>
      <c r="E847" s="737"/>
      <c r="F847" s="1555">
        <f t="shared" si="15"/>
        <v>0</v>
      </c>
    </row>
    <row r="848" spans="1:6" s="1475" customFormat="1" ht="27">
      <c r="A848" s="472"/>
      <c r="B848" s="1509" t="s">
        <v>593</v>
      </c>
      <c r="C848" s="471" t="s">
        <v>6</v>
      </c>
      <c r="D848" s="471">
        <v>62</v>
      </c>
      <c r="E848" s="737"/>
      <c r="F848" s="1555">
        <f t="shared" si="15"/>
        <v>0</v>
      </c>
    </row>
    <row r="849" spans="1:8" s="1475" customFormat="1" ht="27">
      <c r="A849" s="472"/>
      <c r="B849" s="1509" t="s">
        <v>594</v>
      </c>
      <c r="C849" s="471" t="s">
        <v>6</v>
      </c>
      <c r="D849" s="471">
        <v>67</v>
      </c>
      <c r="E849" s="737"/>
      <c r="F849" s="1555">
        <f t="shared" si="15"/>
        <v>0</v>
      </c>
    </row>
    <row r="850" spans="1:8" s="1475" customFormat="1" ht="27">
      <c r="A850" s="472"/>
      <c r="B850" s="1509" t="s">
        <v>595</v>
      </c>
      <c r="C850" s="471" t="s">
        <v>6</v>
      </c>
      <c r="D850" s="471">
        <v>55</v>
      </c>
      <c r="E850" s="737"/>
      <c r="F850" s="1555">
        <f t="shared" si="15"/>
        <v>0</v>
      </c>
    </row>
    <row r="851" spans="1:8" s="1475" customFormat="1" ht="27">
      <c r="A851" s="472"/>
      <c r="B851" s="1509" t="s">
        <v>596</v>
      </c>
      <c r="C851" s="471" t="s">
        <v>6</v>
      </c>
      <c r="D851" s="471">
        <v>252</v>
      </c>
      <c r="E851" s="737"/>
      <c r="F851" s="1555">
        <f t="shared" si="15"/>
        <v>0</v>
      </c>
    </row>
    <row r="852" spans="1:8" s="1475" customFormat="1" ht="27">
      <c r="A852" s="472"/>
      <c r="B852" s="1509" t="s">
        <v>597</v>
      </c>
      <c r="C852" s="471" t="s">
        <v>6</v>
      </c>
      <c r="D852" s="471">
        <v>15</v>
      </c>
      <c r="E852" s="737"/>
      <c r="F852" s="1555">
        <f t="shared" si="15"/>
        <v>0</v>
      </c>
    </row>
    <row r="853" spans="1:8" s="1460" customFormat="1" ht="39.75">
      <c r="A853" s="472"/>
      <c r="B853" s="1509" t="s">
        <v>598</v>
      </c>
      <c r="C853" s="471" t="s">
        <v>6</v>
      </c>
      <c r="D853" s="471">
        <v>306</v>
      </c>
      <c r="E853" s="737"/>
      <c r="F853" s="1555">
        <f t="shared" si="15"/>
        <v>0</v>
      </c>
    </row>
    <row r="854" spans="1:8" s="1460" customFormat="1">
      <c r="A854" s="472"/>
      <c r="B854" s="474"/>
      <c r="C854" s="475"/>
      <c r="D854" s="475"/>
      <c r="E854" s="738"/>
      <c r="F854" s="1555"/>
    </row>
    <row r="855" spans="1:8" s="1460" customFormat="1" ht="38.25">
      <c r="A855" s="745"/>
      <c r="B855" s="888" t="s">
        <v>102</v>
      </c>
      <c r="C855" s="858"/>
      <c r="D855" s="858"/>
      <c r="E855" s="1455" t="s">
        <v>11</v>
      </c>
      <c r="F855" s="1555">
        <f>SUM(F796:F854)</f>
        <v>0</v>
      </c>
    </row>
    <row r="856" spans="1:8" s="1460" customFormat="1" ht="13.5" customHeight="1">
      <c r="A856" s="745"/>
      <c r="B856" s="496"/>
      <c r="C856" s="496"/>
      <c r="D856" s="496"/>
      <c r="E856" s="738"/>
      <c r="F856" s="1555"/>
    </row>
    <row r="857" spans="1:8" s="1460" customFormat="1" ht="13.5" customHeight="1">
      <c r="A857" s="745"/>
      <c r="B857" s="496"/>
      <c r="C857" s="496"/>
      <c r="D857" s="496"/>
      <c r="E857" s="738"/>
      <c r="F857" s="1555"/>
    </row>
    <row r="858" spans="1:8" s="1475" customFormat="1">
      <c r="A858" s="858" t="s">
        <v>76</v>
      </c>
      <c r="B858" s="1440" t="s">
        <v>636</v>
      </c>
      <c r="C858" s="475"/>
      <c r="D858" s="475"/>
      <c r="E858" s="738"/>
      <c r="F858" s="1555"/>
      <c r="H858" s="1565"/>
    </row>
    <row r="859" spans="1:8" s="188" customFormat="1">
      <c r="A859" s="486"/>
      <c r="B859" s="353"/>
      <c r="C859" s="487"/>
      <c r="D859" s="488"/>
      <c r="E859" s="103"/>
      <c r="F859" s="1555"/>
    </row>
    <row r="860" spans="1:8">
      <c r="A860" s="859">
        <v>1</v>
      </c>
      <c r="B860" s="871" t="s">
        <v>633</v>
      </c>
      <c r="C860" s="471" t="s">
        <v>7</v>
      </c>
      <c r="D860" s="471">
        <v>1</v>
      </c>
      <c r="E860" s="737"/>
      <c r="F860" s="1555">
        <f t="shared" ref="F860:F866" si="16">E860*D860</f>
        <v>0</v>
      </c>
    </row>
    <row r="861" spans="1:8" s="1474" customFormat="1" ht="14.25">
      <c r="A861" s="1441"/>
      <c r="B861" s="1551"/>
      <c r="C861" s="1453"/>
      <c r="D861" s="1453"/>
      <c r="E861" s="1456"/>
      <c r="F861" s="1555"/>
    </row>
    <row r="862" spans="1:8" ht="25.5">
      <c r="A862" s="859">
        <f>A860+1</f>
        <v>2</v>
      </c>
      <c r="B862" s="871" t="s">
        <v>634</v>
      </c>
      <c r="C862" s="471" t="s">
        <v>7</v>
      </c>
      <c r="D862" s="471">
        <v>11</v>
      </c>
      <c r="E862" s="737"/>
      <c r="F862" s="1555">
        <f t="shared" si="16"/>
        <v>0</v>
      </c>
    </row>
    <row r="863" spans="1:8" s="1474" customFormat="1" ht="14.25">
      <c r="A863" s="1441"/>
      <c r="B863" s="1551"/>
      <c r="C863" s="1453"/>
      <c r="D863" s="1453"/>
      <c r="E863" s="1456"/>
      <c r="F863" s="1555"/>
    </row>
    <row r="864" spans="1:8">
      <c r="A864" s="859">
        <f>A862+1</f>
        <v>3</v>
      </c>
      <c r="B864" s="871" t="s">
        <v>635</v>
      </c>
      <c r="C864" s="471" t="s">
        <v>6</v>
      </c>
      <c r="D864" s="471">
        <v>1300</v>
      </c>
      <c r="E864" s="737"/>
      <c r="F864" s="1555">
        <f t="shared" si="16"/>
        <v>0</v>
      </c>
    </row>
    <row r="865" spans="1:8" s="1474" customFormat="1" ht="14.25">
      <c r="A865" s="1441"/>
      <c r="B865" s="1442"/>
      <c r="C865" s="1443"/>
      <c r="D865" s="1444"/>
      <c r="E865" s="1456"/>
      <c r="F865" s="1555"/>
    </row>
    <row r="866" spans="1:8">
      <c r="A866" s="859">
        <f>A864+1</f>
        <v>4</v>
      </c>
      <c r="B866" s="871" t="s">
        <v>632</v>
      </c>
      <c r="C866" s="471" t="s">
        <v>6</v>
      </c>
      <c r="D866" s="471">
        <v>1000</v>
      </c>
      <c r="E866" s="737"/>
      <c r="F866" s="1555">
        <f t="shared" si="16"/>
        <v>0</v>
      </c>
    </row>
    <row r="867" spans="1:8" s="1474" customFormat="1" ht="14.25">
      <c r="A867" s="1441"/>
      <c r="B867" s="1442"/>
      <c r="C867" s="1443"/>
      <c r="D867" s="1444"/>
      <c r="E867" s="1456"/>
      <c r="F867" s="1445"/>
    </row>
    <row r="868" spans="1:8" s="1460" customFormat="1">
      <c r="A868" s="745"/>
      <c r="B868" s="888" t="s">
        <v>636</v>
      </c>
      <c r="C868" s="858"/>
      <c r="D868" s="858"/>
      <c r="E868" s="1455" t="s">
        <v>11</v>
      </c>
      <c r="F868" s="744">
        <f>SUM(F860:F866)</f>
        <v>0</v>
      </c>
    </row>
    <row r="869" spans="1:8" s="1474" customFormat="1" ht="14.25">
      <c r="A869" s="1441"/>
      <c r="B869" s="1442"/>
      <c r="C869" s="1443"/>
      <c r="D869" s="1444"/>
      <c r="E869" s="1456"/>
      <c r="F869" s="1445"/>
    </row>
    <row r="870" spans="1:8" s="1460" customFormat="1">
      <c r="A870" s="745"/>
      <c r="B870" s="496"/>
      <c r="C870" s="496"/>
      <c r="D870" s="496"/>
      <c r="E870" s="738"/>
      <c r="F870" s="736"/>
    </row>
    <row r="871" spans="1:8" s="1475" customFormat="1" ht="25.5">
      <c r="A871" s="858" t="s">
        <v>77</v>
      </c>
      <c r="B871" s="1440" t="s">
        <v>156</v>
      </c>
      <c r="C871" s="475"/>
      <c r="D871" s="475"/>
      <c r="E871" s="738"/>
      <c r="F871" s="736"/>
      <c r="H871" s="1565"/>
    </row>
    <row r="872" spans="1:8" s="1460" customFormat="1">
      <c r="A872" s="745"/>
      <c r="B872" s="474"/>
      <c r="C872" s="474"/>
      <c r="D872" s="474"/>
      <c r="E872" s="738"/>
      <c r="F872" s="736"/>
    </row>
    <row r="873" spans="1:8" s="1460" customFormat="1">
      <c r="A873" s="859">
        <f>A856+1</f>
        <v>1</v>
      </c>
      <c r="B873" s="860" t="s">
        <v>157</v>
      </c>
      <c r="C873" s="475"/>
      <c r="D873" s="475"/>
      <c r="E873" s="738"/>
      <c r="F873" s="740"/>
    </row>
    <row r="874" spans="1:8" s="1460" customFormat="1" ht="51">
      <c r="A874" s="472"/>
      <c r="B874" s="874" t="s">
        <v>159</v>
      </c>
      <c r="C874" s="471" t="s">
        <v>7</v>
      </c>
      <c r="D874" s="471">
        <v>1</v>
      </c>
      <c r="E874" s="737"/>
      <c r="F874" s="1555">
        <f t="shared" ref="F874:F924" si="17">E874*D874</f>
        <v>0</v>
      </c>
    </row>
    <row r="875" spans="1:8" s="1460" customFormat="1">
      <c r="A875" s="472"/>
      <c r="B875" s="874" t="s">
        <v>158</v>
      </c>
      <c r="C875" s="471" t="s">
        <v>7</v>
      </c>
      <c r="D875" s="471">
        <v>1</v>
      </c>
      <c r="E875" s="737"/>
      <c r="F875" s="1555">
        <f t="shared" si="17"/>
        <v>0</v>
      </c>
    </row>
    <row r="876" spans="1:8" s="1460" customFormat="1">
      <c r="A876" s="472"/>
      <c r="B876" s="874" t="s">
        <v>160</v>
      </c>
      <c r="C876" s="471" t="s">
        <v>7</v>
      </c>
      <c r="D876" s="471">
        <v>1</v>
      </c>
      <c r="E876" s="737"/>
      <c r="F876" s="1555">
        <f t="shared" si="17"/>
        <v>0</v>
      </c>
    </row>
    <row r="877" spans="1:8" s="1460" customFormat="1" ht="25.5">
      <c r="A877" s="472"/>
      <c r="B877" s="874" t="s">
        <v>161</v>
      </c>
      <c r="C877" s="471" t="s">
        <v>7</v>
      </c>
      <c r="D877" s="471">
        <v>1</v>
      </c>
      <c r="E877" s="737"/>
      <c r="F877" s="1555">
        <f t="shared" si="17"/>
        <v>0</v>
      </c>
    </row>
    <row r="878" spans="1:8" s="1460" customFormat="1" ht="38.25">
      <c r="A878" s="472"/>
      <c r="B878" s="874" t="s">
        <v>599</v>
      </c>
      <c r="C878" s="471" t="s">
        <v>7</v>
      </c>
      <c r="D878" s="471">
        <v>1</v>
      </c>
      <c r="E878" s="737"/>
      <c r="F878" s="1555">
        <f t="shared" si="17"/>
        <v>0</v>
      </c>
    </row>
    <row r="879" spans="1:8" s="1460" customFormat="1" ht="51">
      <c r="A879" s="472"/>
      <c r="B879" s="874" t="s">
        <v>600</v>
      </c>
      <c r="C879" s="471" t="s">
        <v>7</v>
      </c>
      <c r="D879" s="471">
        <v>1</v>
      </c>
      <c r="E879" s="737"/>
      <c r="F879" s="1555">
        <f t="shared" si="17"/>
        <v>0</v>
      </c>
    </row>
    <row r="880" spans="1:8" s="1460" customFormat="1" ht="25.5">
      <c r="A880" s="472"/>
      <c r="B880" s="874" t="s">
        <v>162</v>
      </c>
      <c r="C880" s="471" t="s">
        <v>7</v>
      </c>
      <c r="D880" s="471">
        <v>1</v>
      </c>
      <c r="E880" s="737"/>
      <c r="F880" s="1555">
        <f t="shared" si="17"/>
        <v>0</v>
      </c>
    </row>
    <row r="881" spans="1:6" s="1460" customFormat="1" ht="25.5">
      <c r="A881" s="472"/>
      <c r="B881" s="874" t="s">
        <v>163</v>
      </c>
      <c r="C881" s="471" t="s">
        <v>7</v>
      </c>
      <c r="D881" s="471">
        <v>1</v>
      </c>
      <c r="E881" s="737"/>
      <c r="F881" s="1555">
        <f t="shared" si="17"/>
        <v>0</v>
      </c>
    </row>
    <row r="882" spans="1:6" s="1460" customFormat="1" ht="76.5">
      <c r="A882" s="472"/>
      <c r="B882" s="874" t="s">
        <v>601</v>
      </c>
      <c r="C882" s="471" t="s">
        <v>7</v>
      </c>
      <c r="D882" s="471">
        <v>1</v>
      </c>
      <c r="E882" s="737"/>
      <c r="F882" s="1555">
        <f t="shared" si="17"/>
        <v>0</v>
      </c>
    </row>
    <row r="883" spans="1:6" s="1460" customFormat="1" ht="25.5">
      <c r="A883" s="472"/>
      <c r="B883" s="874" t="s">
        <v>164</v>
      </c>
      <c r="C883" s="471" t="s">
        <v>7</v>
      </c>
      <c r="D883" s="471">
        <v>1</v>
      </c>
      <c r="E883" s="737"/>
      <c r="F883" s="1555">
        <f t="shared" si="17"/>
        <v>0</v>
      </c>
    </row>
    <row r="884" spans="1:6" s="1460" customFormat="1" ht="25.5">
      <c r="A884" s="472"/>
      <c r="B884" s="874" t="s">
        <v>165</v>
      </c>
      <c r="C884" s="471" t="s">
        <v>7</v>
      </c>
      <c r="D884" s="471">
        <v>1</v>
      </c>
      <c r="E884" s="737"/>
      <c r="F884" s="1555">
        <f t="shared" si="17"/>
        <v>0</v>
      </c>
    </row>
    <row r="885" spans="1:6" s="1460" customFormat="1" ht="38.25">
      <c r="A885" s="472"/>
      <c r="B885" s="874" t="s">
        <v>166</v>
      </c>
      <c r="C885" s="471" t="s">
        <v>7</v>
      </c>
      <c r="D885" s="471">
        <v>1</v>
      </c>
      <c r="E885" s="737"/>
      <c r="F885" s="1555">
        <f t="shared" si="17"/>
        <v>0</v>
      </c>
    </row>
    <row r="886" spans="1:6" s="1460" customFormat="1" ht="89.25">
      <c r="A886" s="472"/>
      <c r="B886" s="875" t="s">
        <v>167</v>
      </c>
      <c r="C886" s="471"/>
      <c r="D886" s="471"/>
      <c r="E886" s="737"/>
      <c r="F886" s="1555"/>
    </row>
    <row r="887" spans="1:6" s="1460" customFormat="1" ht="12.75" customHeight="1">
      <c r="A887" s="745"/>
      <c r="B887" s="474"/>
      <c r="C887" s="474"/>
      <c r="D887" s="474"/>
      <c r="E887" s="738"/>
      <c r="F887" s="1555"/>
    </row>
    <row r="888" spans="1:6" s="1460" customFormat="1">
      <c r="A888" s="859">
        <f>A873+1</f>
        <v>2</v>
      </c>
      <c r="B888" s="860" t="s">
        <v>602</v>
      </c>
      <c r="C888" s="475"/>
      <c r="D888" s="475"/>
      <c r="E888" s="738"/>
      <c r="F888" s="1555"/>
    </row>
    <row r="889" spans="1:6" s="1460" customFormat="1" ht="51">
      <c r="A889" s="472"/>
      <c r="B889" s="874" t="s">
        <v>168</v>
      </c>
      <c r="C889" s="471" t="s">
        <v>7</v>
      </c>
      <c r="D889" s="471">
        <v>1</v>
      </c>
      <c r="E889" s="737"/>
      <c r="F889" s="1555">
        <f t="shared" si="17"/>
        <v>0</v>
      </c>
    </row>
    <row r="890" spans="1:6" s="1460" customFormat="1" ht="63.75" customHeight="1">
      <c r="A890" s="472"/>
      <c r="B890" s="874" t="s">
        <v>169</v>
      </c>
      <c r="C890" s="471" t="s">
        <v>7</v>
      </c>
      <c r="D890" s="471">
        <v>1</v>
      </c>
      <c r="E890" s="737"/>
      <c r="F890" s="1555">
        <f t="shared" si="17"/>
        <v>0</v>
      </c>
    </row>
    <row r="891" spans="1:6" s="1460" customFormat="1" ht="89.25">
      <c r="A891" s="472"/>
      <c r="B891" s="875" t="s">
        <v>167</v>
      </c>
      <c r="C891" s="471"/>
      <c r="D891" s="471"/>
      <c r="E891" s="737"/>
      <c r="F891" s="1555"/>
    </row>
    <row r="892" spans="1:6" s="1460" customFormat="1">
      <c r="A892" s="745"/>
      <c r="B892" s="474"/>
      <c r="C892" s="474"/>
      <c r="D892" s="474"/>
      <c r="E892" s="738"/>
      <c r="F892" s="1555"/>
    </row>
    <row r="893" spans="1:6" s="1460" customFormat="1" ht="25.5">
      <c r="A893" s="859">
        <f>A888+1</f>
        <v>3</v>
      </c>
      <c r="B893" s="860" t="s">
        <v>170</v>
      </c>
      <c r="C893" s="475"/>
      <c r="D893" s="475"/>
      <c r="E893" s="738"/>
      <c r="F893" s="1555"/>
    </row>
    <row r="894" spans="1:6" s="1460" customFormat="1" ht="51">
      <c r="A894" s="472"/>
      <c r="B894" s="874" t="s">
        <v>171</v>
      </c>
      <c r="C894" s="471" t="s">
        <v>7</v>
      </c>
      <c r="D894" s="471">
        <v>1</v>
      </c>
      <c r="E894" s="737"/>
      <c r="F894" s="1555">
        <f t="shared" si="17"/>
        <v>0</v>
      </c>
    </row>
    <row r="895" spans="1:6" s="1460" customFormat="1" ht="25.5">
      <c r="A895" s="472"/>
      <c r="B895" s="874" t="s">
        <v>172</v>
      </c>
      <c r="C895" s="471" t="s">
        <v>7</v>
      </c>
      <c r="D895" s="471">
        <v>1</v>
      </c>
      <c r="E895" s="737"/>
      <c r="F895" s="1555">
        <f t="shared" si="17"/>
        <v>0</v>
      </c>
    </row>
    <row r="896" spans="1:6" s="1460" customFormat="1" ht="38.25">
      <c r="A896" s="472"/>
      <c r="B896" s="874" t="s">
        <v>173</v>
      </c>
      <c r="C896" s="471" t="s">
        <v>7</v>
      </c>
      <c r="D896" s="471">
        <v>1</v>
      </c>
      <c r="E896" s="737"/>
      <c r="F896" s="1555">
        <f t="shared" si="17"/>
        <v>0</v>
      </c>
    </row>
    <row r="897" spans="1:7" s="1460" customFormat="1" ht="89.25">
      <c r="A897" s="472"/>
      <c r="B897" s="875" t="s">
        <v>167</v>
      </c>
      <c r="C897" s="471"/>
      <c r="D897" s="471"/>
      <c r="E897" s="737"/>
      <c r="F897" s="1555"/>
    </row>
    <row r="898" spans="1:7" s="1460" customFormat="1">
      <c r="A898" s="745"/>
      <c r="B898" s="474"/>
      <c r="C898" s="474"/>
      <c r="D898" s="474"/>
      <c r="E898" s="738"/>
      <c r="F898" s="1555"/>
    </row>
    <row r="899" spans="1:7" s="1460" customFormat="1">
      <c r="A899" s="859">
        <f>A893+1</f>
        <v>4</v>
      </c>
      <c r="B899" s="860" t="s">
        <v>352</v>
      </c>
      <c r="C899" s="475"/>
      <c r="D899" s="475"/>
      <c r="E899" s="738"/>
      <c r="F899" s="1555"/>
    </row>
    <row r="900" spans="1:7" s="1460" customFormat="1" ht="38.25">
      <c r="A900" s="472"/>
      <c r="B900" s="874" t="s">
        <v>353</v>
      </c>
      <c r="C900" s="471" t="s">
        <v>7</v>
      </c>
      <c r="D900" s="471">
        <v>1</v>
      </c>
      <c r="E900" s="737"/>
      <c r="F900" s="1555">
        <f t="shared" si="17"/>
        <v>0</v>
      </c>
    </row>
    <row r="901" spans="1:7" s="1460" customFormat="1" ht="38.25">
      <c r="A901" s="472"/>
      <c r="B901" s="874" t="s">
        <v>354</v>
      </c>
      <c r="C901" s="471" t="s">
        <v>7</v>
      </c>
      <c r="D901" s="471">
        <v>1</v>
      </c>
      <c r="E901" s="737"/>
      <c r="F901" s="1555">
        <f t="shared" si="17"/>
        <v>0</v>
      </c>
    </row>
    <row r="902" spans="1:7" s="1460" customFormat="1" ht="38.25">
      <c r="A902" s="472"/>
      <c r="B902" s="874" t="s">
        <v>355</v>
      </c>
      <c r="C902" s="471" t="s">
        <v>7</v>
      </c>
      <c r="D902" s="471">
        <v>1</v>
      </c>
      <c r="E902" s="737"/>
      <c r="F902" s="1555">
        <f t="shared" si="17"/>
        <v>0</v>
      </c>
    </row>
    <row r="903" spans="1:7" s="1460" customFormat="1" ht="89.25">
      <c r="A903" s="472"/>
      <c r="B903" s="875" t="s">
        <v>167</v>
      </c>
      <c r="C903" s="471"/>
      <c r="D903" s="471"/>
      <c r="E903" s="737"/>
      <c r="F903" s="1555"/>
    </row>
    <row r="904" spans="1:7" s="131" customFormat="1" ht="15.75" customHeight="1">
      <c r="A904" s="1516"/>
      <c r="B904" s="1517"/>
      <c r="C904" s="1518"/>
      <c r="D904" s="1519"/>
      <c r="E904" s="1573"/>
      <c r="F904" s="1555"/>
      <c r="G904" s="1576"/>
    </row>
    <row r="905" spans="1:7" s="1460" customFormat="1">
      <c r="A905" s="859">
        <f>A899+1</f>
        <v>5</v>
      </c>
      <c r="B905" s="860" t="s">
        <v>430</v>
      </c>
      <c r="C905" s="475"/>
      <c r="D905" s="475"/>
      <c r="E905" s="738"/>
      <c r="F905" s="1555"/>
    </row>
    <row r="906" spans="1:7" s="1460" customFormat="1" ht="38.25">
      <c r="A906" s="472"/>
      <c r="B906" s="874" t="s">
        <v>431</v>
      </c>
      <c r="C906" s="471" t="s">
        <v>7</v>
      </c>
      <c r="D906" s="471">
        <v>1</v>
      </c>
      <c r="E906" s="737"/>
      <c r="F906" s="1555">
        <f t="shared" si="17"/>
        <v>0</v>
      </c>
    </row>
    <row r="907" spans="1:7" s="1460" customFormat="1" ht="38.25">
      <c r="A907" s="472"/>
      <c r="B907" s="874" t="s">
        <v>354</v>
      </c>
      <c r="C907" s="471" t="s">
        <v>7</v>
      </c>
      <c r="D907" s="471">
        <v>1</v>
      </c>
      <c r="E907" s="737"/>
      <c r="F907" s="1555">
        <f t="shared" si="17"/>
        <v>0</v>
      </c>
    </row>
    <row r="908" spans="1:7" s="1460" customFormat="1" ht="38.25">
      <c r="A908" s="472"/>
      <c r="B908" s="874" t="s">
        <v>630</v>
      </c>
      <c r="C908" s="471" t="s">
        <v>7</v>
      </c>
      <c r="D908" s="471">
        <v>1</v>
      </c>
      <c r="E908" s="737"/>
      <c r="F908" s="1555">
        <f t="shared" si="17"/>
        <v>0</v>
      </c>
    </row>
    <row r="909" spans="1:7" s="1460" customFormat="1" ht="89.25">
      <c r="A909" s="472"/>
      <c r="B909" s="875" t="s">
        <v>167</v>
      </c>
      <c r="C909" s="471"/>
      <c r="D909" s="471"/>
      <c r="E909" s="737"/>
      <c r="F909" s="1555"/>
    </row>
    <row r="910" spans="1:7" s="1460" customFormat="1">
      <c r="A910" s="472"/>
      <c r="B910" s="1552"/>
      <c r="C910" s="475"/>
      <c r="D910" s="475"/>
      <c r="E910" s="738"/>
      <c r="F910" s="1555"/>
    </row>
    <row r="911" spans="1:7" s="1460" customFormat="1">
      <c r="A911" s="859">
        <f>A905+1</f>
        <v>6</v>
      </c>
      <c r="B911" s="860" t="s">
        <v>357</v>
      </c>
      <c r="C911" s="475"/>
      <c r="D911" s="475"/>
      <c r="E911" s="738"/>
      <c r="F911" s="1555"/>
    </row>
    <row r="912" spans="1:7" s="1460" customFormat="1" ht="38.25">
      <c r="A912" s="472"/>
      <c r="B912" s="874" t="s">
        <v>358</v>
      </c>
      <c r="C912" s="471" t="s">
        <v>7</v>
      </c>
      <c r="D912" s="471">
        <v>1</v>
      </c>
      <c r="E912" s="737"/>
      <c r="F912" s="1555">
        <f t="shared" si="17"/>
        <v>0</v>
      </c>
    </row>
    <row r="913" spans="1:6" s="1460" customFormat="1" ht="38.25">
      <c r="A913" s="472"/>
      <c r="B913" s="874" t="s">
        <v>354</v>
      </c>
      <c r="C913" s="471" t="s">
        <v>7</v>
      </c>
      <c r="D913" s="471">
        <v>1</v>
      </c>
      <c r="E913" s="737"/>
      <c r="F913" s="1555">
        <f t="shared" si="17"/>
        <v>0</v>
      </c>
    </row>
    <row r="914" spans="1:6" s="1460" customFormat="1" ht="25.5">
      <c r="A914" s="472"/>
      <c r="B914" s="874" t="s">
        <v>631</v>
      </c>
      <c r="C914" s="471" t="s">
        <v>7</v>
      </c>
      <c r="D914" s="471">
        <v>1</v>
      </c>
      <c r="E914" s="737"/>
      <c r="F914" s="1555">
        <f t="shared" si="17"/>
        <v>0</v>
      </c>
    </row>
    <row r="915" spans="1:6" s="1460" customFormat="1" ht="89.25">
      <c r="A915" s="472"/>
      <c r="B915" s="875" t="s">
        <v>167</v>
      </c>
      <c r="C915" s="471"/>
      <c r="D915" s="471"/>
      <c r="E915" s="737"/>
      <c r="F915" s="1555"/>
    </row>
    <row r="916" spans="1:6" s="1460" customFormat="1">
      <c r="A916" s="472"/>
      <c r="B916" s="1552"/>
      <c r="C916" s="475"/>
      <c r="D916" s="475"/>
      <c r="E916" s="738"/>
      <c r="F916" s="1555"/>
    </row>
    <row r="917" spans="1:6" s="1460" customFormat="1">
      <c r="A917" s="859">
        <f>A911+1</f>
        <v>7</v>
      </c>
      <c r="B917" s="860" t="s">
        <v>401</v>
      </c>
      <c r="C917" s="475"/>
      <c r="D917" s="475"/>
      <c r="E917" s="738"/>
      <c r="F917" s="1555"/>
    </row>
    <row r="918" spans="1:6" s="1460" customFormat="1" ht="38.25">
      <c r="A918" s="472"/>
      <c r="B918" s="874" t="s">
        <v>402</v>
      </c>
      <c r="C918" s="471" t="s">
        <v>7</v>
      </c>
      <c r="D918" s="471">
        <v>1</v>
      </c>
      <c r="E918" s="737"/>
      <c r="F918" s="1555">
        <f t="shared" si="17"/>
        <v>0</v>
      </c>
    </row>
    <row r="919" spans="1:6" s="1460" customFormat="1" ht="38.25">
      <c r="A919" s="472"/>
      <c r="B919" s="874" t="s">
        <v>354</v>
      </c>
      <c r="C919" s="471" t="s">
        <v>7</v>
      </c>
      <c r="D919" s="471">
        <v>1</v>
      </c>
      <c r="E919" s="737"/>
      <c r="F919" s="1555">
        <f t="shared" si="17"/>
        <v>0</v>
      </c>
    </row>
    <row r="920" spans="1:6" s="1460" customFormat="1" ht="25.5">
      <c r="A920" s="472"/>
      <c r="B920" s="874" t="s">
        <v>629</v>
      </c>
      <c r="C920" s="471" t="s">
        <v>7</v>
      </c>
      <c r="D920" s="471">
        <v>1</v>
      </c>
      <c r="E920" s="737"/>
      <c r="F920" s="1555">
        <f t="shared" si="17"/>
        <v>0</v>
      </c>
    </row>
    <row r="921" spans="1:6" s="1460" customFormat="1" ht="89.25">
      <c r="A921" s="472"/>
      <c r="B921" s="875" t="s">
        <v>167</v>
      </c>
      <c r="C921" s="471"/>
      <c r="D921" s="471"/>
      <c r="E921" s="737"/>
      <c r="F921" s="1555"/>
    </row>
    <row r="922" spans="1:6" s="1460" customFormat="1">
      <c r="A922" s="472"/>
      <c r="B922" s="1552"/>
      <c r="C922" s="475"/>
      <c r="D922" s="475"/>
      <c r="E922" s="738"/>
      <c r="F922" s="1555"/>
    </row>
    <row r="923" spans="1:6" s="1460" customFormat="1">
      <c r="A923" s="859">
        <f>A917+1</f>
        <v>8</v>
      </c>
      <c r="B923" s="860" t="s">
        <v>178</v>
      </c>
      <c r="C923" s="475"/>
      <c r="D923" s="475"/>
      <c r="E923" s="738"/>
      <c r="F923" s="1555"/>
    </row>
    <row r="924" spans="1:6" s="1460" customFormat="1" ht="38.25">
      <c r="A924" s="472"/>
      <c r="B924" s="874" t="s">
        <v>179</v>
      </c>
      <c r="C924" s="471" t="s">
        <v>7</v>
      </c>
      <c r="D924" s="471">
        <v>1</v>
      </c>
      <c r="E924" s="737"/>
      <c r="F924" s="1555">
        <f t="shared" si="17"/>
        <v>0</v>
      </c>
    </row>
    <row r="925" spans="1:6" s="1460" customFormat="1" ht="89.25">
      <c r="A925" s="472"/>
      <c r="B925" s="875" t="s">
        <v>167</v>
      </c>
      <c r="C925" s="471"/>
      <c r="D925" s="471"/>
      <c r="E925" s="737"/>
      <c r="F925" s="736"/>
    </row>
    <row r="926" spans="1:6" s="1460" customFormat="1">
      <c r="A926" s="472"/>
      <c r="B926" s="1552"/>
      <c r="C926" s="475"/>
      <c r="D926" s="475"/>
      <c r="E926" s="738"/>
      <c r="F926" s="736"/>
    </row>
    <row r="927" spans="1:6" s="1460" customFormat="1" ht="25.5">
      <c r="A927" s="745"/>
      <c r="B927" s="888" t="s">
        <v>156</v>
      </c>
      <c r="C927" s="858"/>
      <c r="D927" s="858"/>
      <c r="E927" s="1455" t="s">
        <v>11</v>
      </c>
      <c r="F927" s="736">
        <f>SUM(F874:F924)</f>
        <v>0</v>
      </c>
    </row>
    <row r="928" spans="1:6" s="1460" customFormat="1">
      <c r="A928" s="745"/>
      <c r="B928" s="474"/>
      <c r="C928" s="474"/>
      <c r="D928" s="474"/>
      <c r="E928" s="738"/>
      <c r="F928" s="736"/>
    </row>
    <row r="929" spans="1:6" s="1460" customFormat="1">
      <c r="A929" s="745"/>
      <c r="B929" s="474"/>
      <c r="C929" s="474"/>
      <c r="D929" s="474"/>
      <c r="E929" s="738"/>
      <c r="F929" s="736"/>
    </row>
    <row r="930" spans="1:6" s="1460" customFormat="1" ht="13.5" thickBot="1">
      <c r="A930" s="745"/>
      <c r="B930" s="890" t="s">
        <v>9</v>
      </c>
      <c r="C930" s="474"/>
      <c r="D930" s="474"/>
      <c r="E930" s="738"/>
      <c r="F930" s="736"/>
    </row>
    <row r="931" spans="1:6" s="1460" customFormat="1" ht="13.5" thickBot="1">
      <c r="A931" s="745"/>
      <c r="B931" s="890"/>
      <c r="C931" s="474"/>
      <c r="D931" s="474"/>
      <c r="E931" s="738"/>
      <c r="F931" s="742"/>
    </row>
    <row r="932" spans="1:6" s="1460" customFormat="1" ht="13.5" thickBot="1">
      <c r="A932" s="745" t="s">
        <v>44</v>
      </c>
      <c r="B932" s="891" t="s">
        <v>50</v>
      </c>
      <c r="C932" s="891"/>
      <c r="D932" s="891"/>
      <c r="E932" s="1579"/>
      <c r="F932" s="742">
        <f>F60</f>
        <v>0</v>
      </c>
    </row>
    <row r="933" spans="1:6" s="1460" customFormat="1" ht="13.5" thickBot="1">
      <c r="A933" s="745" t="s">
        <v>0</v>
      </c>
      <c r="B933" s="891" t="s">
        <v>46</v>
      </c>
      <c r="C933" s="891"/>
      <c r="D933" s="891"/>
      <c r="E933" s="1579"/>
      <c r="F933" s="742">
        <f>F291</f>
        <v>0</v>
      </c>
    </row>
    <row r="934" spans="1:6" s="1460" customFormat="1" ht="13.5" thickBot="1">
      <c r="A934" s="745" t="s">
        <v>43</v>
      </c>
      <c r="B934" s="891" t="s">
        <v>603</v>
      </c>
      <c r="C934" s="891"/>
      <c r="D934" s="891"/>
      <c r="E934" s="1579"/>
      <c r="F934" s="742">
        <f>F453</f>
        <v>0</v>
      </c>
    </row>
    <row r="935" spans="1:6" s="1460" customFormat="1" ht="13.5" thickBot="1">
      <c r="A935" s="745" t="s">
        <v>60</v>
      </c>
      <c r="B935" s="891" t="s">
        <v>59</v>
      </c>
      <c r="C935" s="891"/>
      <c r="D935" s="891"/>
      <c r="E935" s="1579"/>
      <c r="F935" s="742">
        <f>F549</f>
        <v>0</v>
      </c>
    </row>
    <row r="936" spans="1:6" s="1460" customFormat="1" ht="13.5" thickBot="1">
      <c r="A936" s="745" t="s">
        <v>67</v>
      </c>
      <c r="B936" s="891" t="s">
        <v>328</v>
      </c>
      <c r="C936" s="891"/>
      <c r="D936" s="891"/>
      <c r="E936" s="1579"/>
      <c r="F936" s="742">
        <f>F623</f>
        <v>0</v>
      </c>
    </row>
    <row r="937" spans="1:6" s="1460" customFormat="1" ht="13.5" thickBot="1">
      <c r="A937" s="745" t="s">
        <v>69</v>
      </c>
      <c r="B937" s="891" t="s">
        <v>604</v>
      </c>
      <c r="C937" s="891"/>
      <c r="D937" s="891"/>
      <c r="E937" s="1580"/>
      <c r="F937" s="893">
        <f>F790</f>
        <v>0</v>
      </c>
    </row>
    <row r="938" spans="1:6" s="1460" customFormat="1" ht="39" thickBot="1">
      <c r="A938" s="745" t="s">
        <v>75</v>
      </c>
      <c r="B938" s="1553" t="s">
        <v>102</v>
      </c>
      <c r="C938" s="891"/>
      <c r="D938" s="891"/>
      <c r="E938" s="1580"/>
      <c r="F938" s="893">
        <f>F855</f>
        <v>0</v>
      </c>
    </row>
    <row r="939" spans="1:6" s="1460" customFormat="1" ht="13.5" thickBot="1">
      <c r="A939" s="745" t="s">
        <v>76</v>
      </c>
      <c r="B939" s="1553" t="s">
        <v>636</v>
      </c>
      <c r="C939" s="891"/>
      <c r="D939" s="891"/>
      <c r="E939" s="1580"/>
      <c r="F939" s="893">
        <f>F868</f>
        <v>0</v>
      </c>
    </row>
    <row r="940" spans="1:6" s="1460" customFormat="1" ht="26.25" thickBot="1">
      <c r="A940" s="745" t="s">
        <v>77</v>
      </c>
      <c r="B940" s="1553" t="s">
        <v>156</v>
      </c>
      <c r="C940" s="891"/>
      <c r="D940" s="891"/>
      <c r="E940" s="1580"/>
      <c r="F940" s="893">
        <f>F927</f>
        <v>0</v>
      </c>
    </row>
    <row r="941" spans="1:6" s="1460" customFormat="1" ht="13.5" thickBot="1">
      <c r="A941" s="745"/>
      <c r="B941" s="474"/>
      <c r="C941" s="474"/>
      <c r="D941" s="474"/>
      <c r="E941" s="738"/>
      <c r="F941" s="491"/>
    </row>
    <row r="942" spans="1:6" s="1460" customFormat="1" ht="13.5" thickBot="1">
      <c r="A942" s="745"/>
      <c r="B942" s="896"/>
      <c r="C942" s="474"/>
      <c r="D942" s="474"/>
      <c r="E942" s="1581" t="s">
        <v>10</v>
      </c>
      <c r="F942" s="743">
        <f>SUM(F931:F941)</f>
        <v>0</v>
      </c>
    </row>
    <row r="943" spans="1:6" s="1460" customFormat="1" ht="13.5" thickBot="1">
      <c r="A943" s="745"/>
      <c r="B943" s="896"/>
      <c r="C943" s="474"/>
      <c r="D943" s="474"/>
      <c r="E943" s="1581"/>
      <c r="F943" s="491"/>
    </row>
    <row r="944" spans="1:6" s="1460" customFormat="1" ht="13.5" thickBot="1">
      <c r="A944" s="745"/>
      <c r="B944" s="474"/>
      <c r="C944" s="474"/>
      <c r="D944" s="474"/>
      <c r="E944" s="1481" t="s">
        <v>79</v>
      </c>
      <c r="F944" s="743">
        <f>F942*0.25</f>
        <v>0</v>
      </c>
    </row>
    <row r="945" spans="1:6" s="1460" customFormat="1" ht="13.5" thickBot="1">
      <c r="A945" s="745"/>
      <c r="B945" s="474"/>
      <c r="C945" s="474"/>
      <c r="D945" s="474"/>
      <c r="E945" s="1481"/>
      <c r="F945" s="491"/>
    </row>
    <row r="946" spans="1:6" s="1460" customFormat="1" ht="13.5" thickBot="1">
      <c r="A946" s="745"/>
      <c r="B946" s="474"/>
      <c r="C946" s="474"/>
      <c r="D946" s="474"/>
      <c r="E946" s="1581" t="s">
        <v>80</v>
      </c>
      <c r="F946" s="743">
        <f>F942+F944</f>
        <v>0</v>
      </c>
    </row>
    <row r="947" spans="1:6" s="1460" customFormat="1">
      <c r="A947" s="745"/>
      <c r="B947" s="474"/>
      <c r="C947" s="474"/>
      <c r="D947" s="474"/>
      <c r="E947" s="1481"/>
      <c r="F947" s="474"/>
    </row>
    <row r="948" spans="1:6" s="1460" customFormat="1">
      <c r="A948" s="745"/>
      <c r="B948" s="474"/>
      <c r="C948" s="474"/>
      <c r="D948" s="474"/>
      <c r="E948" s="1481"/>
      <c r="F948" s="491"/>
    </row>
    <row r="949" spans="1:6" s="1460" customFormat="1">
      <c r="A949" s="745"/>
      <c r="B949" s="474"/>
      <c r="C949" s="474"/>
      <c r="D949" s="474"/>
      <c r="E949" s="1481"/>
      <c r="F949" s="491"/>
    </row>
    <row r="950" spans="1:6" s="1460" customFormat="1">
      <c r="A950" s="745"/>
      <c r="B950" s="474"/>
      <c r="C950" s="474"/>
      <c r="D950" s="474"/>
      <c r="E950" s="1481"/>
      <c r="F950" s="491"/>
    </row>
    <row r="951" spans="1:6" s="1460" customFormat="1">
      <c r="A951" s="745"/>
      <c r="B951" s="474"/>
      <c r="C951" s="474"/>
      <c r="D951" s="474"/>
      <c r="E951" s="1481"/>
      <c r="F951" s="491"/>
    </row>
    <row r="952" spans="1:6" s="1460" customFormat="1">
      <c r="A952" s="745"/>
      <c r="B952" s="474"/>
      <c r="C952" s="474"/>
      <c r="D952" s="474"/>
      <c r="E952" s="1481"/>
      <c r="F952" s="491"/>
    </row>
    <row r="953" spans="1:6" s="1460" customFormat="1">
      <c r="A953" s="745"/>
      <c r="B953" s="474"/>
      <c r="C953" s="474"/>
      <c r="D953" s="474"/>
      <c r="E953" s="1481"/>
      <c r="F953" s="491"/>
    </row>
    <row r="954" spans="1:6" s="1460" customFormat="1">
      <c r="A954" s="745"/>
      <c r="B954" s="474"/>
      <c r="C954" s="474"/>
      <c r="D954" s="474"/>
      <c r="E954" s="1481"/>
      <c r="F954" s="491"/>
    </row>
    <row r="955" spans="1:6" s="1460" customFormat="1">
      <c r="A955" s="745"/>
      <c r="B955" s="474"/>
      <c r="C955" s="474"/>
      <c r="D955" s="474"/>
      <c r="E955" s="1481"/>
      <c r="F955" s="491"/>
    </row>
    <row r="956" spans="1:6" s="1460" customFormat="1">
      <c r="A956" s="745"/>
      <c r="B956" s="474"/>
      <c r="C956" s="474"/>
      <c r="D956" s="474"/>
      <c r="E956" s="1481"/>
      <c r="F956" s="491"/>
    </row>
    <row r="957" spans="1:6" s="1460" customFormat="1">
      <c r="A957" s="745"/>
      <c r="B957" s="474"/>
      <c r="C957" s="474"/>
      <c r="D957" s="474"/>
      <c r="E957" s="1481"/>
      <c r="F957" s="491"/>
    </row>
    <row r="958" spans="1:6" s="1460" customFormat="1">
      <c r="A958" s="745"/>
      <c r="B958" s="474"/>
      <c r="C958" s="474"/>
      <c r="D958" s="474"/>
      <c r="E958" s="1481"/>
      <c r="F958" s="491"/>
    </row>
    <row r="959" spans="1:6" s="1460" customFormat="1">
      <c r="A959" s="745"/>
      <c r="B959" s="474"/>
      <c r="C959" s="474"/>
      <c r="D959" s="474"/>
      <c r="E959" s="1481"/>
      <c r="F959" s="491"/>
    </row>
    <row r="960" spans="1:6" s="1460" customFormat="1">
      <c r="A960" s="745"/>
      <c r="B960" s="474"/>
      <c r="C960" s="474"/>
      <c r="D960" s="474"/>
      <c r="E960" s="1481"/>
      <c r="F960" s="491"/>
    </row>
    <row r="961" spans="1:8" s="1460" customFormat="1">
      <c r="A961" s="745"/>
      <c r="B961" s="474"/>
      <c r="C961" s="474"/>
      <c r="D961" s="474"/>
      <c r="E961" s="1481"/>
      <c r="F961" s="491"/>
    </row>
    <row r="962" spans="1:8" s="1460" customFormat="1">
      <c r="A962" s="745"/>
      <c r="B962" s="474"/>
      <c r="C962" s="474"/>
      <c r="D962" s="474"/>
      <c r="E962" s="1481"/>
      <c r="F962" s="491"/>
    </row>
    <row r="963" spans="1:8" s="1460" customFormat="1">
      <c r="A963" s="745"/>
      <c r="B963" s="474"/>
      <c r="C963" s="474"/>
      <c r="D963" s="474"/>
      <c r="E963" s="1481"/>
      <c r="F963" s="491"/>
    </row>
    <row r="964" spans="1:8" s="1460" customFormat="1">
      <c r="A964" s="745"/>
      <c r="B964" s="474"/>
      <c r="C964" s="474"/>
      <c r="D964" s="474"/>
      <c r="E964" s="1481"/>
      <c r="F964" s="491"/>
    </row>
    <row r="965" spans="1:8" s="1460" customFormat="1">
      <c r="A965" s="745"/>
      <c r="B965" s="474"/>
      <c r="C965" s="474"/>
      <c r="D965" s="474"/>
      <c r="E965" s="1481"/>
      <c r="F965" s="491"/>
    </row>
    <row r="966" spans="1:8" s="1460" customFormat="1">
      <c r="A966" s="745"/>
      <c r="B966" s="474"/>
      <c r="C966" s="474"/>
      <c r="D966" s="745" t="s">
        <v>15</v>
      </c>
      <c r="E966" s="738"/>
      <c r="F966" s="736"/>
    </row>
    <row r="967" spans="1:8" s="1460" customFormat="1">
      <c r="A967" s="745"/>
      <c r="B967" s="474"/>
      <c r="C967" s="474"/>
      <c r="D967" s="745"/>
      <c r="E967" s="738"/>
      <c r="F967" s="736"/>
    </row>
    <row r="968" spans="1:8" s="1460" customFormat="1">
      <c r="A968" s="474"/>
      <c r="B968" s="474"/>
      <c r="C968" s="898" t="s">
        <v>14</v>
      </c>
      <c r="D968" s="474"/>
      <c r="E968" s="738"/>
      <c r="F968" s="736"/>
    </row>
    <row r="969" spans="1:8" s="1460" customFormat="1">
      <c r="A969" s="474"/>
      <c r="B969" s="474"/>
      <c r="C969" s="898"/>
      <c r="D969" s="474"/>
      <c r="E969" s="738"/>
      <c r="F969" s="736"/>
    </row>
    <row r="970" spans="1:8" s="1460" customFormat="1">
      <c r="A970" s="474"/>
      <c r="B970" s="474"/>
      <c r="C970" s="898"/>
      <c r="D970" s="474"/>
      <c r="E970" s="738"/>
      <c r="F970" s="736"/>
    </row>
    <row r="971" spans="1:8" s="1460" customFormat="1">
      <c r="A971" s="474"/>
      <c r="B971" s="474"/>
      <c r="C971" s="898"/>
      <c r="D971" s="474"/>
      <c r="E971" s="738"/>
      <c r="F971" s="736"/>
    </row>
    <row r="972" spans="1:8" s="1460" customFormat="1">
      <c r="A972" s="474"/>
      <c r="B972" s="474"/>
      <c r="C972" s="474"/>
      <c r="D972" s="474"/>
      <c r="E972" s="1464"/>
      <c r="F972" s="899"/>
    </row>
    <row r="973" spans="1:8" s="1460" customFormat="1" ht="12" customHeight="1">
      <c r="A973" s="745"/>
      <c r="B973" s="900" t="s">
        <v>606</v>
      </c>
      <c r="C973" s="474"/>
      <c r="D973" s="474"/>
      <c r="E973" s="1464"/>
      <c r="F973" s="899"/>
    </row>
    <row r="974" spans="1:8" s="1460" customFormat="1" ht="8.25" customHeight="1">
      <c r="A974" s="896"/>
      <c r="B974" s="896"/>
      <c r="C974" s="896"/>
      <c r="D974" s="896"/>
      <c r="F974" s="899"/>
    </row>
    <row r="975" spans="1:8" s="1460" customFormat="1">
      <c r="A975" s="901"/>
      <c r="B975" s="902"/>
      <c r="C975" s="901"/>
      <c r="D975" s="901"/>
      <c r="E975" s="1482"/>
      <c r="F975" s="899"/>
    </row>
    <row r="976" spans="1:8" s="1475" customFormat="1">
      <c r="A976" s="901"/>
      <c r="B976" s="902"/>
      <c r="C976" s="901"/>
      <c r="D976" s="901"/>
      <c r="E976" s="1482"/>
      <c r="F976" s="899"/>
      <c r="H976" s="1460"/>
    </row>
    <row r="977" spans="1:8" s="1475" customFormat="1">
      <c r="A977" s="901"/>
      <c r="B977" s="902"/>
      <c r="C977" s="901"/>
      <c r="D977" s="901"/>
      <c r="E977" s="1482"/>
      <c r="F977" s="899"/>
      <c r="H977" s="1460"/>
    </row>
    <row r="978" spans="1:8" s="1475" customFormat="1">
      <c r="A978" s="901"/>
      <c r="B978" s="902"/>
      <c r="C978" s="901"/>
      <c r="D978" s="901"/>
      <c r="E978" s="1482"/>
      <c r="F978" s="899"/>
      <c r="H978" s="1460"/>
    </row>
    <row r="979" spans="1:8" s="1475" customFormat="1">
      <c r="A979" s="901"/>
      <c r="B979" s="902"/>
      <c r="C979" s="901"/>
      <c r="D979" s="901"/>
      <c r="E979" s="1482"/>
      <c r="F979" s="899"/>
      <c r="H979" s="1460"/>
    </row>
    <row r="980" spans="1:8" s="1475" customFormat="1">
      <c r="A980" s="901"/>
      <c r="B980" s="902"/>
      <c r="C980" s="901"/>
      <c r="D980" s="901"/>
      <c r="E980" s="1482"/>
      <c r="F980" s="899"/>
      <c r="H980" s="1460"/>
    </row>
    <row r="981" spans="1:8" s="1475" customFormat="1">
      <c r="A981" s="901"/>
      <c r="B981" s="902"/>
      <c r="C981" s="901"/>
      <c r="D981" s="901"/>
      <c r="E981" s="1482"/>
      <c r="F981" s="899"/>
      <c r="H981" s="1460"/>
    </row>
    <row r="982" spans="1:8" s="1475" customFormat="1">
      <c r="A982" s="901"/>
      <c r="B982" s="902"/>
      <c r="C982" s="901"/>
      <c r="D982" s="901"/>
      <c r="E982" s="1482"/>
      <c r="F982" s="899"/>
      <c r="H982" s="1460"/>
    </row>
    <row r="983" spans="1:8" s="1475" customFormat="1">
      <c r="A983" s="901"/>
      <c r="B983" s="902"/>
      <c r="C983" s="901"/>
      <c r="D983" s="901"/>
      <c r="E983" s="1482"/>
      <c r="F983" s="899"/>
    </row>
    <row r="984" spans="1:8" s="1475" customFormat="1">
      <c r="A984" s="901"/>
      <c r="B984" s="902"/>
      <c r="C984" s="901"/>
      <c r="D984" s="901"/>
      <c r="E984" s="1482"/>
      <c r="F984" s="899"/>
    </row>
    <row r="985" spans="1:8" s="1475" customFormat="1">
      <c r="A985" s="901"/>
      <c r="B985" s="902"/>
      <c r="C985" s="901"/>
      <c r="D985" s="901"/>
      <c r="E985" s="1482"/>
      <c r="F985" s="899"/>
    </row>
    <row r="986" spans="1:8" s="1475" customFormat="1">
      <c r="A986" s="901"/>
      <c r="B986" s="902"/>
      <c r="C986" s="901"/>
      <c r="D986" s="901"/>
      <c r="E986" s="1482"/>
      <c r="F986" s="837"/>
    </row>
    <row r="987" spans="1:8" s="1475" customFormat="1">
      <c r="A987" s="901"/>
      <c r="B987" s="902"/>
      <c r="C987" s="901"/>
      <c r="D987" s="901"/>
      <c r="E987" s="1482"/>
      <c r="F987" s="837"/>
    </row>
    <row r="988" spans="1:8">
      <c r="H988" s="1475"/>
    </row>
    <row r="989" spans="1:8">
      <c r="H989" s="1475"/>
    </row>
    <row r="990" spans="1:8">
      <c r="H990" s="1475"/>
    </row>
    <row r="991" spans="1:8">
      <c r="H991" s="1475"/>
    </row>
    <row r="992" spans="1:8">
      <c r="H992" s="1475"/>
    </row>
    <row r="993" spans="8:8">
      <c r="H993" s="1475"/>
    </row>
    <row r="994" spans="8:8">
      <c r="H994" s="1475"/>
    </row>
  </sheetData>
  <sheetProtection algorithmName="SHA-512" hashValue="LFmgnEi86XQRlOFY6+jdFhkPZIfREoIKAkGSyl9CuyFR2cRA+pOLvcqn0+QtoTuWd49n9LBqFxGNeGxdj28Fcw==" saltValue="NwZEAHwo2TUkSOeAa9684A==" spinCount="100000" sheet="1" selectLockedCells="1"/>
  <phoneticPr fontId="0" type="noConversion"/>
  <pageMargins left="0.74803149606299213" right="0.55118110236220474" top="0.98425196850393704" bottom="0.98425196850393704" header="0.51181102362204722" footer="0.70866141732283472"/>
  <pageSetup paperSize="9" orientation="portrait" r:id="rId1"/>
  <headerFooter alignWithMargins="0">
    <oddHeader>&amp;LINVESTITOR: GRAD ZADAR, Narodni Trg 1,
23000 Zadar, OIB: 09933651854
GRAĐEVINA: Društvena građevina - Osnovna škola
u Zadru k.č. dio 782/1512 k.o. Bokanjac,
&amp;RTroškovnik elektroinstalacijskih radova</oddHeader>
    <oddFooter>&amp;LPROJEKTANT: Ivan Sutlović dipl.inž.el.
siječanj, 2019.&amp;Rstr.&amp;P od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03"/>
  <sheetViews>
    <sheetView topLeftCell="A43" zoomScaleNormal="100" workbookViewId="0">
      <selection activeCell="E51" sqref="E51"/>
    </sheetView>
  </sheetViews>
  <sheetFormatPr defaultRowHeight="12.75"/>
  <cols>
    <col min="1" max="1" width="5.7109375" style="834" customWidth="1"/>
    <col min="2" max="2" width="45" style="750" customWidth="1"/>
    <col min="3" max="3" width="7.140625" style="834" customWidth="1"/>
    <col min="4" max="4" width="9.140625" style="834"/>
    <col min="5" max="5" width="17.140625" style="836" customWidth="1"/>
    <col min="6" max="6" width="12" style="837" customWidth="1"/>
    <col min="7" max="16384" width="9.140625" style="728"/>
  </cols>
  <sheetData>
    <row r="4" spans="2:6" ht="15.75">
      <c r="B4" s="835" t="s">
        <v>1044</v>
      </c>
    </row>
    <row r="5" spans="2:6" ht="15.75">
      <c r="B5" s="835" t="s">
        <v>182</v>
      </c>
    </row>
    <row r="6" spans="2:6" ht="15.75">
      <c r="B6" s="838" t="s">
        <v>183</v>
      </c>
    </row>
    <row r="7" spans="2:6" ht="15.75">
      <c r="B7" s="835"/>
    </row>
    <row r="8" spans="2:6">
      <c r="B8" s="839" t="s">
        <v>19</v>
      </c>
      <c r="C8" s="840"/>
      <c r="D8" s="840"/>
      <c r="E8" s="841"/>
      <c r="F8" s="842"/>
    </row>
    <row r="9" spans="2:6" ht="26.25" customHeight="1">
      <c r="B9" s="843" t="s">
        <v>20</v>
      </c>
      <c r="C9" s="844"/>
      <c r="D9" s="844"/>
      <c r="E9" s="845"/>
      <c r="F9" s="846"/>
    </row>
    <row r="10" spans="2:6" ht="29.25" customHeight="1">
      <c r="B10" s="843" t="s">
        <v>21</v>
      </c>
      <c r="C10" s="844"/>
      <c r="D10" s="844"/>
      <c r="E10" s="845"/>
      <c r="F10" s="846"/>
    </row>
    <row r="11" spans="2:6" ht="26.25" customHeight="1">
      <c r="B11" s="843" t="s">
        <v>22</v>
      </c>
      <c r="C11" s="844"/>
      <c r="D11" s="844"/>
      <c r="E11" s="845"/>
      <c r="F11" s="846"/>
    </row>
    <row r="12" spans="2:6" ht="39" customHeight="1">
      <c r="B12" s="843" t="s">
        <v>23</v>
      </c>
      <c r="C12" s="844"/>
      <c r="D12" s="844"/>
      <c r="E12" s="845"/>
      <c r="F12" s="846"/>
    </row>
    <row r="13" spans="2:6">
      <c r="B13" s="843" t="s">
        <v>24</v>
      </c>
      <c r="C13" s="844"/>
      <c r="D13" s="844"/>
      <c r="E13" s="845"/>
      <c r="F13" s="846"/>
    </row>
    <row r="14" spans="2:6" ht="28.5" customHeight="1">
      <c r="B14" s="843" t="s">
        <v>25</v>
      </c>
      <c r="C14" s="844"/>
      <c r="D14" s="844"/>
      <c r="E14" s="845"/>
      <c r="F14" s="846"/>
    </row>
    <row r="15" spans="2:6">
      <c r="B15" s="843" t="s">
        <v>26</v>
      </c>
      <c r="C15" s="844"/>
      <c r="D15" s="844"/>
      <c r="E15" s="845"/>
      <c r="F15" s="846"/>
    </row>
    <row r="16" spans="2:6">
      <c r="B16" s="847" t="s">
        <v>27</v>
      </c>
      <c r="C16" s="844"/>
      <c r="D16" s="844"/>
      <c r="E16" s="845"/>
      <c r="F16" s="846"/>
    </row>
    <row r="17" spans="1:6">
      <c r="B17" s="847" t="s">
        <v>28</v>
      </c>
      <c r="C17" s="844"/>
      <c r="D17" s="844"/>
      <c r="E17" s="845"/>
      <c r="F17" s="846"/>
    </row>
    <row r="18" spans="1:6" ht="24.75" customHeight="1">
      <c r="B18" s="847" t="s">
        <v>29</v>
      </c>
      <c r="C18" s="844"/>
      <c r="D18" s="844"/>
      <c r="E18" s="845"/>
      <c r="F18" s="846"/>
    </row>
    <row r="19" spans="1:6" ht="14.25" customHeight="1">
      <c r="B19" s="843" t="s">
        <v>30</v>
      </c>
      <c r="C19" s="844"/>
      <c r="D19" s="844"/>
      <c r="E19" s="845"/>
      <c r="F19" s="846"/>
    </row>
    <row r="20" spans="1:6">
      <c r="B20" s="847" t="s">
        <v>31</v>
      </c>
      <c r="C20" s="844"/>
      <c r="D20" s="844"/>
      <c r="E20" s="845"/>
      <c r="F20" s="846"/>
    </row>
    <row r="21" spans="1:6">
      <c r="B21" s="847" t="s">
        <v>32</v>
      </c>
      <c r="C21" s="844"/>
      <c r="D21" s="844"/>
      <c r="E21" s="845"/>
      <c r="F21" s="846"/>
    </row>
    <row r="22" spans="1:6" ht="27" customHeight="1">
      <c r="B22" s="847" t="s">
        <v>33</v>
      </c>
      <c r="C22" s="844"/>
      <c r="D22" s="844"/>
      <c r="E22" s="845"/>
      <c r="F22" s="846"/>
    </row>
    <row r="23" spans="1:6">
      <c r="B23" s="847" t="s">
        <v>34</v>
      </c>
      <c r="C23" s="844"/>
      <c r="D23" s="844"/>
      <c r="E23" s="845"/>
      <c r="F23" s="846"/>
    </row>
    <row r="24" spans="1:6" ht="27.75" customHeight="1">
      <c r="B24" s="847" t="s">
        <v>35</v>
      </c>
      <c r="C24" s="844"/>
      <c r="D24" s="844"/>
      <c r="E24" s="845"/>
      <c r="F24" s="846"/>
    </row>
    <row r="25" spans="1:6" ht="26.25" customHeight="1">
      <c r="B25" s="847" t="s">
        <v>36</v>
      </c>
      <c r="C25" s="844"/>
      <c r="D25" s="844"/>
      <c r="E25" s="845"/>
      <c r="F25" s="846"/>
    </row>
    <row r="26" spans="1:6" ht="26.25" customHeight="1">
      <c r="B26" s="843" t="s">
        <v>37</v>
      </c>
      <c r="C26" s="844"/>
      <c r="D26" s="844"/>
      <c r="E26" s="845"/>
      <c r="F26" s="846"/>
    </row>
    <row r="27" spans="1:6" ht="41.25" customHeight="1">
      <c r="B27" s="843" t="s">
        <v>38</v>
      </c>
      <c r="C27" s="844"/>
      <c r="D27" s="844"/>
      <c r="E27" s="845"/>
      <c r="F27" s="846"/>
    </row>
    <row r="28" spans="1:6" ht="54" customHeight="1">
      <c r="B28" s="843" t="s">
        <v>39</v>
      </c>
      <c r="C28" s="844"/>
      <c r="D28" s="844"/>
      <c r="E28" s="845"/>
      <c r="F28" s="846"/>
    </row>
    <row r="29" spans="1:6" ht="39.75" customHeight="1">
      <c r="B29" s="848" t="s">
        <v>40</v>
      </c>
      <c r="C29" s="849"/>
      <c r="D29" s="849"/>
      <c r="E29" s="850"/>
      <c r="F29" s="851"/>
    </row>
    <row r="30" spans="1:6" ht="15.75">
      <c r="B30" s="835"/>
    </row>
    <row r="31" spans="1:6" ht="15.75">
      <c r="A31" s="463"/>
      <c r="B31" s="852"/>
      <c r="C31" s="463" t="s">
        <v>1</v>
      </c>
      <c r="D31" s="463" t="s">
        <v>2</v>
      </c>
      <c r="E31" s="727" t="s">
        <v>3</v>
      </c>
      <c r="F31" s="853" t="s">
        <v>4</v>
      </c>
    </row>
    <row r="32" spans="1:6" ht="15.75">
      <c r="A32" s="463"/>
      <c r="B32" s="852"/>
      <c r="C32" s="463"/>
      <c r="D32" s="463"/>
      <c r="E32" s="727" t="s">
        <v>5</v>
      </c>
      <c r="F32" s="853" t="s">
        <v>5</v>
      </c>
    </row>
    <row r="33" spans="1:11" s="855" customFormat="1">
      <c r="A33" s="854"/>
      <c r="B33" s="459"/>
      <c r="C33" s="459"/>
      <c r="D33" s="459"/>
      <c r="E33" s="1"/>
      <c r="F33" s="489"/>
    </row>
    <row r="34" spans="1:11" s="857" customFormat="1">
      <c r="A34" s="856"/>
      <c r="B34" s="496"/>
      <c r="C34" s="496"/>
      <c r="D34" s="496"/>
      <c r="E34" s="732"/>
      <c r="F34" s="736"/>
      <c r="H34" s="729"/>
    </row>
    <row r="35" spans="1:11" s="729" customFormat="1">
      <c r="A35" s="858" t="s">
        <v>44</v>
      </c>
      <c r="B35" s="858" t="s">
        <v>491</v>
      </c>
      <c r="C35" s="475"/>
      <c r="D35" s="475"/>
      <c r="E35" s="731"/>
      <c r="F35" s="736"/>
    </row>
    <row r="36" spans="1:11" s="3" customFormat="1" ht="12">
      <c r="A36" s="492"/>
      <c r="B36" s="492"/>
      <c r="C36" s="493"/>
      <c r="D36" s="494"/>
      <c r="E36" s="4"/>
      <c r="F36" s="497"/>
    </row>
    <row r="37" spans="1:11" s="729" customFormat="1" ht="229.5">
      <c r="A37" s="859">
        <v>1</v>
      </c>
      <c r="B37" s="860" t="s">
        <v>505</v>
      </c>
      <c r="C37" s="475"/>
      <c r="D37" s="475"/>
      <c r="E37" s="738"/>
      <c r="F37" s="736"/>
      <c r="K37" s="1475"/>
    </row>
    <row r="38" spans="1:11" s="729" customFormat="1" ht="38.25">
      <c r="A38" s="472"/>
      <c r="B38" s="480" t="s">
        <v>492</v>
      </c>
      <c r="C38" s="478" t="s">
        <v>7</v>
      </c>
      <c r="D38" s="471">
        <v>1</v>
      </c>
      <c r="E38" s="737"/>
      <c r="F38" s="740">
        <f>D38*E38</f>
        <v>0</v>
      </c>
    </row>
    <row r="39" spans="1:11" s="866" customFormat="1" ht="12">
      <c r="A39" s="861"/>
      <c r="B39" s="862"/>
      <c r="C39" s="861"/>
      <c r="D39" s="861"/>
      <c r="E39" s="863"/>
      <c r="F39" s="864"/>
      <c r="G39" s="865"/>
    </row>
    <row r="40" spans="1:11" s="729" customFormat="1" ht="38.25">
      <c r="A40" s="859">
        <f>A37+1</f>
        <v>2</v>
      </c>
      <c r="B40" s="860" t="s">
        <v>506</v>
      </c>
      <c r="C40" s="475"/>
      <c r="D40" s="475"/>
      <c r="E40" s="738"/>
      <c r="F40" s="736"/>
    </row>
    <row r="41" spans="1:11" s="729" customFormat="1" ht="38.25">
      <c r="A41" s="472"/>
      <c r="B41" s="480" t="s">
        <v>493</v>
      </c>
      <c r="C41" s="478" t="s">
        <v>7</v>
      </c>
      <c r="D41" s="471">
        <v>1</v>
      </c>
      <c r="E41" s="737"/>
      <c r="F41" s="740">
        <f>D41*E41</f>
        <v>0</v>
      </c>
    </row>
    <row r="42" spans="1:11" s="866" customFormat="1" ht="12">
      <c r="A42" s="861"/>
      <c r="B42" s="862"/>
      <c r="C42" s="861"/>
      <c r="D42" s="861"/>
      <c r="E42" s="867"/>
      <c r="F42" s="861"/>
      <c r="G42" s="865"/>
    </row>
    <row r="43" spans="1:11" s="729" customFormat="1" ht="38.25">
      <c r="A43" s="859">
        <f>A40+1</f>
        <v>3</v>
      </c>
      <c r="B43" s="860" t="s">
        <v>470</v>
      </c>
      <c r="C43" s="475"/>
      <c r="D43" s="475"/>
      <c r="E43" s="738"/>
      <c r="F43" s="736"/>
    </row>
    <row r="44" spans="1:11" s="729" customFormat="1" ht="38.25">
      <c r="A44" s="472"/>
      <c r="B44" s="480" t="s">
        <v>494</v>
      </c>
      <c r="C44" s="478" t="s">
        <v>7</v>
      </c>
      <c r="D44" s="471">
        <v>1</v>
      </c>
      <c r="E44" s="737"/>
      <c r="F44" s="740">
        <f>D44*E44</f>
        <v>0</v>
      </c>
    </row>
    <row r="45" spans="1:11" s="866" customFormat="1" ht="12">
      <c r="A45" s="861"/>
      <c r="B45" s="862"/>
      <c r="C45" s="861"/>
      <c r="D45" s="861"/>
      <c r="E45" s="863"/>
      <c r="F45" s="864"/>
      <c r="G45" s="865"/>
    </row>
    <row r="46" spans="1:11" s="729" customFormat="1" ht="38.25">
      <c r="A46" s="859">
        <f>A43+1</f>
        <v>4</v>
      </c>
      <c r="B46" s="860" t="s">
        <v>471</v>
      </c>
      <c r="C46" s="475"/>
      <c r="D46" s="475"/>
      <c r="E46" s="738"/>
      <c r="F46" s="736"/>
    </row>
    <row r="47" spans="1:11" s="729" customFormat="1" ht="38.25">
      <c r="A47" s="472"/>
      <c r="B47" s="480" t="s">
        <v>495</v>
      </c>
      <c r="C47" s="478" t="s">
        <v>7</v>
      </c>
      <c r="D47" s="471">
        <v>1</v>
      </c>
      <c r="E47" s="737"/>
      <c r="F47" s="740">
        <f>D47*E47</f>
        <v>0</v>
      </c>
    </row>
    <row r="48" spans="1:11" s="866" customFormat="1" ht="12">
      <c r="A48" s="861"/>
      <c r="B48" s="862"/>
      <c r="C48" s="861"/>
      <c r="D48" s="861"/>
      <c r="E48" s="863"/>
      <c r="F48" s="864"/>
      <c r="G48" s="865"/>
    </row>
    <row r="49" spans="1:8" s="729" customFormat="1" ht="76.5">
      <c r="A49" s="859">
        <f>A46+1</f>
        <v>5</v>
      </c>
      <c r="B49" s="860" t="s">
        <v>507</v>
      </c>
      <c r="C49" s="475"/>
      <c r="D49" s="475"/>
      <c r="E49" s="738"/>
      <c r="F49" s="736"/>
    </row>
    <row r="50" spans="1:8" s="729" customFormat="1" ht="38.25">
      <c r="A50" s="472"/>
      <c r="B50" s="480" t="s">
        <v>496</v>
      </c>
      <c r="C50" s="478" t="s">
        <v>7</v>
      </c>
      <c r="D50" s="471">
        <v>1</v>
      </c>
      <c r="E50" s="737"/>
      <c r="F50" s="740">
        <f>D50*E50</f>
        <v>0</v>
      </c>
    </row>
    <row r="51" spans="1:8" s="866" customFormat="1" ht="12">
      <c r="A51" s="861"/>
      <c r="B51" s="862"/>
      <c r="C51" s="861"/>
      <c r="D51" s="861"/>
      <c r="E51" s="863"/>
      <c r="F51" s="864"/>
      <c r="G51" s="865"/>
    </row>
    <row r="52" spans="1:8" s="729" customFormat="1" ht="38.25">
      <c r="A52" s="859">
        <f>A49+1</f>
        <v>6</v>
      </c>
      <c r="B52" s="860" t="s">
        <v>508</v>
      </c>
      <c r="C52" s="475"/>
      <c r="D52" s="475"/>
      <c r="E52" s="738"/>
      <c r="F52" s="736"/>
    </row>
    <row r="53" spans="1:8" s="729" customFormat="1" ht="38.25">
      <c r="A53" s="472"/>
      <c r="B53" s="480" t="s">
        <v>497</v>
      </c>
      <c r="C53" s="478" t="s">
        <v>7</v>
      </c>
      <c r="D53" s="471">
        <v>1</v>
      </c>
      <c r="E53" s="737"/>
      <c r="F53" s="740">
        <f>D53*E53</f>
        <v>0</v>
      </c>
    </row>
    <row r="54" spans="1:8" s="866" customFormat="1" ht="12">
      <c r="A54" s="861"/>
      <c r="B54" s="862"/>
      <c r="C54" s="868"/>
      <c r="D54" s="868"/>
      <c r="E54" s="863"/>
      <c r="F54" s="864"/>
      <c r="G54" s="865"/>
    </row>
    <row r="55" spans="1:8" s="729" customFormat="1" ht="38.25">
      <c r="A55" s="859">
        <f>A52+1</f>
        <v>7</v>
      </c>
      <c r="B55" s="869" t="s">
        <v>509</v>
      </c>
      <c r="C55" s="475"/>
      <c r="D55" s="475"/>
      <c r="E55" s="738"/>
      <c r="F55" s="736"/>
    </row>
    <row r="56" spans="1:8" s="729" customFormat="1" ht="38.25">
      <c r="A56" s="472"/>
      <c r="B56" s="480" t="s">
        <v>498</v>
      </c>
      <c r="C56" s="478" t="s">
        <v>7</v>
      </c>
      <c r="D56" s="471">
        <v>1</v>
      </c>
      <c r="E56" s="737"/>
      <c r="F56" s="740">
        <f>D56*E56</f>
        <v>0</v>
      </c>
    </row>
    <row r="57" spans="1:8" s="866" customFormat="1" ht="12">
      <c r="A57" s="861"/>
      <c r="B57" s="862"/>
      <c r="C57" s="868"/>
      <c r="D57" s="868"/>
      <c r="E57" s="863"/>
      <c r="F57" s="864"/>
      <c r="G57" s="865"/>
    </row>
    <row r="58" spans="1:8" s="729" customFormat="1" ht="25.5">
      <c r="A58" s="859">
        <f>A55+1</f>
        <v>8</v>
      </c>
      <c r="B58" s="869" t="s">
        <v>510</v>
      </c>
      <c r="C58" s="475"/>
      <c r="D58" s="475"/>
      <c r="E58" s="738"/>
      <c r="F58" s="736"/>
    </row>
    <row r="59" spans="1:8" s="729" customFormat="1" ht="38.25">
      <c r="A59" s="472"/>
      <c r="B59" s="480" t="s">
        <v>499</v>
      </c>
      <c r="C59" s="478" t="s">
        <v>7</v>
      </c>
      <c r="D59" s="471">
        <v>2</v>
      </c>
      <c r="E59" s="737"/>
      <c r="F59" s="740">
        <f>D59*E59</f>
        <v>0</v>
      </c>
    </row>
    <row r="60" spans="1:8" s="866" customFormat="1" ht="12">
      <c r="A60" s="861"/>
      <c r="B60" s="862"/>
      <c r="C60" s="861"/>
      <c r="D60" s="861"/>
      <c r="E60" s="863"/>
      <c r="F60" s="864"/>
      <c r="G60" s="865"/>
    </row>
    <row r="61" spans="1:8" s="729" customFormat="1" ht="25.5">
      <c r="A61" s="870">
        <f>A58+1</f>
        <v>9</v>
      </c>
      <c r="B61" s="871" t="s">
        <v>511</v>
      </c>
      <c r="C61" s="471" t="s">
        <v>7</v>
      </c>
      <c r="D61" s="471">
        <v>1</v>
      </c>
      <c r="E61" s="737"/>
      <c r="F61" s="740">
        <f>D61*E61</f>
        <v>0</v>
      </c>
      <c r="H61" s="872"/>
    </row>
    <row r="62" spans="1:8" s="866" customFormat="1" ht="12">
      <c r="A62" s="861"/>
      <c r="B62" s="862"/>
      <c r="C62" s="861"/>
      <c r="D62" s="861"/>
      <c r="E62" s="863"/>
      <c r="F62" s="864"/>
      <c r="G62" s="865"/>
    </row>
    <row r="63" spans="1:8" s="729" customFormat="1" ht="153">
      <c r="A63" s="859">
        <f>A61+1</f>
        <v>10</v>
      </c>
      <c r="B63" s="869" t="s">
        <v>512</v>
      </c>
      <c r="C63" s="475"/>
      <c r="D63" s="475"/>
      <c r="E63" s="738"/>
      <c r="F63" s="736"/>
    </row>
    <row r="64" spans="1:8" s="729" customFormat="1" ht="38.25">
      <c r="A64" s="472"/>
      <c r="B64" s="480" t="s">
        <v>500</v>
      </c>
      <c r="C64" s="478" t="s">
        <v>7</v>
      </c>
      <c r="D64" s="471">
        <v>255</v>
      </c>
      <c r="E64" s="737"/>
      <c r="F64" s="740">
        <f>D64*E64</f>
        <v>0</v>
      </c>
    </row>
    <row r="65" spans="1:7" s="866" customFormat="1" ht="12">
      <c r="A65" s="861"/>
      <c r="B65" s="862"/>
      <c r="C65" s="861"/>
      <c r="D65" s="861"/>
      <c r="E65" s="863"/>
      <c r="F65" s="864"/>
      <c r="G65" s="865"/>
    </row>
    <row r="66" spans="1:7" s="729" customFormat="1" ht="25.5">
      <c r="A66" s="859">
        <f>A63+1</f>
        <v>11</v>
      </c>
      <c r="B66" s="869" t="s">
        <v>513</v>
      </c>
      <c r="C66" s="475"/>
      <c r="D66" s="475"/>
      <c r="E66" s="738"/>
      <c r="F66" s="736"/>
    </row>
    <row r="67" spans="1:7" s="729" customFormat="1" ht="38.25">
      <c r="A67" s="472"/>
      <c r="B67" s="480" t="s">
        <v>501</v>
      </c>
      <c r="C67" s="478" t="s">
        <v>7</v>
      </c>
      <c r="D67" s="471">
        <v>5</v>
      </c>
      <c r="E67" s="737"/>
      <c r="F67" s="740">
        <f>D67*E67</f>
        <v>0</v>
      </c>
    </row>
    <row r="68" spans="1:7" s="866" customFormat="1" ht="12">
      <c r="A68" s="861"/>
      <c r="B68" s="862"/>
      <c r="C68" s="861"/>
      <c r="D68" s="861"/>
      <c r="E68" s="863"/>
      <c r="F68" s="864"/>
      <c r="G68" s="865"/>
    </row>
    <row r="69" spans="1:7" s="729" customFormat="1" ht="25.5">
      <c r="A69" s="859">
        <f>A66+1</f>
        <v>12</v>
      </c>
      <c r="B69" s="869" t="s">
        <v>514</v>
      </c>
      <c r="C69" s="475"/>
      <c r="D69" s="475"/>
      <c r="E69" s="738"/>
      <c r="F69" s="736"/>
    </row>
    <row r="70" spans="1:7" s="729" customFormat="1" ht="38.25">
      <c r="A70" s="472"/>
      <c r="B70" s="480" t="s">
        <v>502</v>
      </c>
      <c r="C70" s="478" t="s">
        <v>7</v>
      </c>
      <c r="D70" s="471">
        <v>4</v>
      </c>
      <c r="E70" s="737"/>
      <c r="F70" s="740">
        <f>D70*E70</f>
        <v>0</v>
      </c>
    </row>
    <row r="71" spans="1:7" s="866" customFormat="1" ht="12">
      <c r="A71" s="861"/>
      <c r="B71" s="862"/>
      <c r="C71" s="861"/>
      <c r="D71" s="861"/>
      <c r="E71" s="863"/>
      <c r="F71" s="864"/>
      <c r="G71" s="865"/>
    </row>
    <row r="72" spans="1:7" s="729" customFormat="1" ht="25.5">
      <c r="A72" s="859">
        <f>A69+1</f>
        <v>13</v>
      </c>
      <c r="B72" s="869" t="s">
        <v>515</v>
      </c>
      <c r="C72" s="475"/>
      <c r="D72" s="475"/>
      <c r="E72" s="738"/>
      <c r="F72" s="736"/>
    </row>
    <row r="73" spans="1:7" s="729" customFormat="1" ht="38.25">
      <c r="A73" s="472"/>
      <c r="B73" s="480" t="s">
        <v>503</v>
      </c>
      <c r="C73" s="478" t="s">
        <v>7</v>
      </c>
      <c r="D73" s="471">
        <v>243</v>
      </c>
      <c r="E73" s="737"/>
      <c r="F73" s="740">
        <f>D73*E73</f>
        <v>0</v>
      </c>
    </row>
    <row r="74" spans="1:7" s="866" customFormat="1" ht="12">
      <c r="A74" s="861"/>
      <c r="B74" s="862"/>
      <c r="C74" s="861"/>
      <c r="D74" s="861"/>
      <c r="E74" s="863"/>
      <c r="F74" s="864"/>
      <c r="G74" s="865"/>
    </row>
    <row r="75" spans="1:7" s="729" customFormat="1">
      <c r="A75" s="859">
        <f>A72+1</f>
        <v>14</v>
      </c>
      <c r="B75" s="869" t="s">
        <v>516</v>
      </c>
      <c r="C75" s="475"/>
      <c r="D75" s="475"/>
      <c r="E75" s="738"/>
      <c r="F75" s="736"/>
    </row>
    <row r="76" spans="1:7" s="729" customFormat="1" ht="38.25">
      <c r="A76" s="472"/>
      <c r="B76" s="480" t="s">
        <v>504</v>
      </c>
      <c r="C76" s="478" t="s">
        <v>7</v>
      </c>
      <c r="D76" s="471">
        <v>19</v>
      </c>
      <c r="E76" s="737"/>
      <c r="F76" s="740">
        <f>D76*E76</f>
        <v>0</v>
      </c>
    </row>
    <row r="77" spans="1:7" s="866" customFormat="1" ht="12">
      <c r="A77" s="861"/>
      <c r="B77" s="862"/>
      <c r="C77" s="861"/>
      <c r="D77" s="861"/>
      <c r="E77" s="863"/>
      <c r="F77" s="864"/>
      <c r="G77" s="865"/>
    </row>
    <row r="78" spans="1:7" s="729" customFormat="1" ht="63.75">
      <c r="A78" s="859">
        <f>A75+1</f>
        <v>15</v>
      </c>
      <c r="B78" s="869" t="s">
        <v>517</v>
      </c>
      <c r="C78" s="475"/>
      <c r="D78" s="475"/>
      <c r="E78" s="738"/>
      <c r="F78" s="736"/>
    </row>
    <row r="79" spans="1:7" s="729" customFormat="1" ht="38.25">
      <c r="A79" s="472"/>
      <c r="B79" s="480" t="s">
        <v>518</v>
      </c>
      <c r="C79" s="478" t="s">
        <v>7</v>
      </c>
      <c r="D79" s="471">
        <v>29</v>
      </c>
      <c r="E79" s="737"/>
      <c r="F79" s="740">
        <f>D79*E79</f>
        <v>0</v>
      </c>
    </row>
    <row r="80" spans="1:7" s="866" customFormat="1" ht="12">
      <c r="A80" s="861"/>
      <c r="B80" s="862"/>
      <c r="C80" s="861"/>
      <c r="D80" s="861"/>
      <c r="E80" s="863"/>
      <c r="F80" s="864"/>
      <c r="G80" s="865"/>
    </row>
    <row r="81" spans="1:7" s="729" customFormat="1" ht="25.5">
      <c r="A81" s="859">
        <f>A78+1</f>
        <v>16</v>
      </c>
      <c r="B81" s="869" t="s">
        <v>519</v>
      </c>
      <c r="C81" s="475"/>
      <c r="D81" s="475"/>
      <c r="E81" s="738"/>
      <c r="F81" s="736"/>
    </row>
    <row r="82" spans="1:7" s="729" customFormat="1" ht="38.25">
      <c r="A82" s="472"/>
      <c r="B82" s="480" t="s">
        <v>520</v>
      </c>
      <c r="C82" s="478" t="s">
        <v>7</v>
      </c>
      <c r="D82" s="471">
        <v>96</v>
      </c>
      <c r="E82" s="737"/>
      <c r="F82" s="740">
        <f>D82*E82</f>
        <v>0</v>
      </c>
    </row>
    <row r="83" spans="1:7" s="866" customFormat="1" ht="12">
      <c r="A83" s="861"/>
      <c r="B83" s="862"/>
      <c r="C83" s="868"/>
      <c r="D83" s="868"/>
      <c r="E83" s="863"/>
      <c r="F83" s="864"/>
      <c r="G83" s="865"/>
    </row>
    <row r="84" spans="1:7" s="729" customFormat="1" ht="89.25">
      <c r="A84" s="859">
        <f>A81+1</f>
        <v>17</v>
      </c>
      <c r="B84" s="869" t="s">
        <v>521</v>
      </c>
      <c r="C84" s="475"/>
      <c r="D84" s="475"/>
      <c r="E84" s="738"/>
      <c r="F84" s="736"/>
    </row>
    <row r="85" spans="1:7" s="729" customFormat="1" ht="38.25">
      <c r="A85" s="472"/>
      <c r="B85" s="480" t="s">
        <v>522</v>
      </c>
      <c r="C85" s="478" t="s">
        <v>7</v>
      </c>
      <c r="D85" s="471">
        <v>12</v>
      </c>
      <c r="E85" s="737"/>
      <c r="F85" s="740">
        <f>D85*E85</f>
        <v>0</v>
      </c>
    </row>
    <row r="86" spans="1:7" s="866" customFormat="1" ht="12">
      <c r="A86" s="861"/>
      <c r="B86" s="862"/>
      <c r="C86" s="861"/>
      <c r="D86" s="861"/>
      <c r="E86" s="863"/>
      <c r="F86" s="864"/>
      <c r="G86" s="865"/>
    </row>
    <row r="87" spans="1:7" s="866" customFormat="1" ht="12">
      <c r="A87" s="861"/>
      <c r="B87" s="862"/>
      <c r="C87" s="868"/>
      <c r="D87" s="868"/>
      <c r="E87" s="863"/>
      <c r="F87" s="864"/>
      <c r="G87" s="865"/>
    </row>
    <row r="88" spans="1:7" s="729" customFormat="1" ht="25.5">
      <c r="A88" s="859">
        <f>A84+1</f>
        <v>18</v>
      </c>
      <c r="B88" s="869" t="s">
        <v>523</v>
      </c>
      <c r="C88" s="475"/>
      <c r="D88" s="475"/>
      <c r="E88" s="738"/>
      <c r="F88" s="736"/>
    </row>
    <row r="89" spans="1:7" s="729" customFormat="1" ht="38.25">
      <c r="A89" s="472"/>
      <c r="B89" s="480" t="s">
        <v>524</v>
      </c>
      <c r="C89" s="478" t="s">
        <v>7</v>
      </c>
      <c r="D89" s="471">
        <v>12</v>
      </c>
      <c r="E89" s="737"/>
      <c r="F89" s="740">
        <f>D89*E89</f>
        <v>0</v>
      </c>
    </row>
    <row r="90" spans="1:7" s="866" customFormat="1" ht="12">
      <c r="A90" s="861"/>
      <c r="B90" s="862"/>
      <c r="C90" s="861"/>
      <c r="D90" s="861"/>
      <c r="E90" s="863"/>
      <c r="F90" s="864"/>
      <c r="G90" s="865"/>
    </row>
    <row r="91" spans="1:7" s="729" customFormat="1" ht="38.25">
      <c r="A91" s="859">
        <f>A88+1</f>
        <v>19</v>
      </c>
      <c r="B91" s="869" t="s">
        <v>525</v>
      </c>
      <c r="C91" s="475"/>
      <c r="D91" s="475"/>
      <c r="E91" s="738"/>
      <c r="F91" s="736"/>
    </row>
    <row r="92" spans="1:7" s="729" customFormat="1" ht="38.25">
      <c r="A92" s="472"/>
      <c r="B92" s="480" t="s">
        <v>526</v>
      </c>
      <c r="C92" s="478" t="s">
        <v>7</v>
      </c>
      <c r="D92" s="471">
        <v>8</v>
      </c>
      <c r="E92" s="737"/>
      <c r="F92" s="740">
        <f>D92*E92</f>
        <v>0</v>
      </c>
    </row>
    <row r="93" spans="1:7" s="866" customFormat="1" ht="12">
      <c r="A93" s="861"/>
      <c r="B93" s="862"/>
      <c r="C93" s="861"/>
      <c r="D93" s="861"/>
      <c r="E93" s="863"/>
      <c r="F93" s="864"/>
      <c r="G93" s="865"/>
    </row>
    <row r="94" spans="1:7" s="729" customFormat="1" ht="38.25">
      <c r="A94" s="859">
        <f>A91+1</f>
        <v>20</v>
      </c>
      <c r="B94" s="869" t="s">
        <v>527</v>
      </c>
      <c r="C94" s="475"/>
      <c r="D94" s="475"/>
      <c r="E94" s="738"/>
      <c r="F94" s="736"/>
    </row>
    <row r="95" spans="1:7" s="729" customFormat="1" ht="38.25">
      <c r="A95" s="472"/>
      <c r="B95" s="480" t="s">
        <v>528</v>
      </c>
      <c r="C95" s="478" t="s">
        <v>7</v>
      </c>
      <c r="D95" s="471">
        <v>3</v>
      </c>
      <c r="E95" s="737"/>
      <c r="F95" s="740">
        <f>D95*E95</f>
        <v>0</v>
      </c>
    </row>
    <row r="96" spans="1:7" s="729" customFormat="1">
      <c r="A96" s="472"/>
      <c r="B96" s="495"/>
      <c r="C96" s="475"/>
      <c r="D96" s="475"/>
      <c r="E96" s="738"/>
      <c r="F96" s="736"/>
    </row>
    <row r="97" spans="1:7" s="729" customFormat="1" ht="38.25">
      <c r="A97" s="859">
        <f>A94+1</f>
        <v>21</v>
      </c>
      <c r="B97" s="869" t="s">
        <v>525</v>
      </c>
      <c r="C97" s="475"/>
      <c r="D97" s="475"/>
      <c r="E97" s="738"/>
      <c r="F97" s="736"/>
    </row>
    <row r="98" spans="1:7" s="729" customFormat="1" ht="38.25">
      <c r="A98" s="472"/>
      <c r="B98" s="480" t="s">
        <v>571</v>
      </c>
      <c r="C98" s="478" t="s">
        <v>7</v>
      </c>
      <c r="D98" s="471">
        <v>2</v>
      </c>
      <c r="E98" s="737"/>
      <c r="F98" s="740">
        <f>D98*E98</f>
        <v>0</v>
      </c>
    </row>
    <row r="99" spans="1:7" s="866" customFormat="1" ht="12">
      <c r="A99" s="861"/>
      <c r="B99" s="862"/>
      <c r="C99" s="861"/>
      <c r="D99" s="861"/>
      <c r="E99" s="863"/>
      <c r="F99" s="864"/>
      <c r="G99" s="865"/>
    </row>
    <row r="100" spans="1:7" s="729" customFormat="1" ht="51">
      <c r="A100" s="859">
        <f>A97+1</f>
        <v>22</v>
      </c>
      <c r="B100" s="869" t="s">
        <v>529</v>
      </c>
      <c r="C100" s="475"/>
      <c r="D100" s="475"/>
      <c r="E100" s="738"/>
      <c r="F100" s="736"/>
    </row>
    <row r="101" spans="1:7" s="729" customFormat="1" ht="38.25">
      <c r="A101" s="472"/>
      <c r="B101" s="480" t="s">
        <v>531</v>
      </c>
      <c r="C101" s="478" t="s">
        <v>7</v>
      </c>
      <c r="D101" s="471">
        <v>1</v>
      </c>
      <c r="E101" s="737"/>
      <c r="F101" s="740">
        <f>D101*E101</f>
        <v>0</v>
      </c>
    </row>
    <row r="102" spans="1:7" s="866" customFormat="1" ht="12">
      <c r="A102" s="861"/>
      <c r="B102" s="862"/>
      <c r="C102" s="861"/>
      <c r="D102" s="861"/>
      <c r="E102" s="863"/>
      <c r="F102" s="864"/>
      <c r="G102" s="865"/>
    </row>
    <row r="103" spans="1:7" s="729" customFormat="1" ht="25.5">
      <c r="A103" s="859">
        <f>A100+1</f>
        <v>23</v>
      </c>
      <c r="B103" s="869" t="s">
        <v>530</v>
      </c>
      <c r="C103" s="475"/>
      <c r="D103" s="475"/>
      <c r="E103" s="738"/>
      <c r="F103" s="736"/>
    </row>
    <row r="104" spans="1:7" s="729" customFormat="1" ht="38.25">
      <c r="A104" s="472"/>
      <c r="B104" s="480" t="s">
        <v>532</v>
      </c>
      <c r="C104" s="478" t="s">
        <v>7</v>
      </c>
      <c r="D104" s="471">
        <v>1</v>
      </c>
      <c r="E104" s="737"/>
      <c r="F104" s="740">
        <f>D104*E104</f>
        <v>0</v>
      </c>
    </row>
    <row r="105" spans="1:7" s="866" customFormat="1" ht="12">
      <c r="A105" s="861"/>
      <c r="B105" s="862"/>
      <c r="C105" s="861"/>
      <c r="D105" s="861"/>
      <c r="E105" s="863"/>
      <c r="F105" s="864"/>
      <c r="G105" s="865"/>
    </row>
    <row r="106" spans="1:7" s="729" customFormat="1" ht="51">
      <c r="A106" s="859">
        <f>A103+1</f>
        <v>24</v>
      </c>
      <c r="B106" s="869" t="s">
        <v>533</v>
      </c>
      <c r="C106" s="475"/>
      <c r="D106" s="475"/>
      <c r="E106" s="738"/>
      <c r="F106" s="736"/>
    </row>
    <row r="107" spans="1:7" s="729" customFormat="1" ht="38.25">
      <c r="A107" s="472"/>
      <c r="B107" s="480" t="s">
        <v>536</v>
      </c>
      <c r="C107" s="478" t="s">
        <v>7</v>
      </c>
      <c r="D107" s="471">
        <v>1</v>
      </c>
      <c r="E107" s="737"/>
      <c r="F107" s="740">
        <f>D107*E107</f>
        <v>0</v>
      </c>
    </row>
    <row r="108" spans="1:7" s="866" customFormat="1" ht="12">
      <c r="A108" s="861"/>
      <c r="B108" s="862"/>
      <c r="C108" s="861"/>
      <c r="D108" s="861"/>
      <c r="E108" s="863"/>
      <c r="F108" s="864"/>
      <c r="G108" s="865"/>
    </row>
    <row r="109" spans="1:7" s="729" customFormat="1" ht="25.5">
      <c r="A109" s="859">
        <f>A106+1</f>
        <v>25</v>
      </c>
      <c r="B109" s="869" t="s">
        <v>534</v>
      </c>
      <c r="C109" s="475"/>
      <c r="D109" s="475"/>
      <c r="E109" s="738"/>
      <c r="F109" s="736"/>
    </row>
    <row r="110" spans="1:7" s="729" customFormat="1" ht="38.25">
      <c r="A110" s="472"/>
      <c r="B110" s="480" t="s">
        <v>537</v>
      </c>
      <c r="C110" s="478" t="s">
        <v>7</v>
      </c>
      <c r="D110" s="471">
        <v>1</v>
      </c>
      <c r="E110" s="737"/>
      <c r="F110" s="740">
        <f>D110*E110</f>
        <v>0</v>
      </c>
    </row>
    <row r="111" spans="1:7" s="866" customFormat="1" ht="12">
      <c r="A111" s="861"/>
      <c r="B111" s="862"/>
      <c r="C111" s="861"/>
      <c r="D111" s="861"/>
      <c r="E111" s="863"/>
      <c r="F111" s="864"/>
      <c r="G111" s="865"/>
    </row>
    <row r="112" spans="1:7" s="729" customFormat="1" ht="25.5">
      <c r="A112" s="859">
        <f>A109+1</f>
        <v>26</v>
      </c>
      <c r="B112" s="869" t="s">
        <v>535</v>
      </c>
      <c r="C112" s="475"/>
      <c r="D112" s="475"/>
      <c r="E112" s="738"/>
      <c r="F112" s="736"/>
    </row>
    <row r="113" spans="1:7" s="729" customFormat="1" ht="38.25">
      <c r="A113" s="472"/>
      <c r="B113" s="480" t="s">
        <v>539</v>
      </c>
      <c r="C113" s="478" t="s">
        <v>7</v>
      </c>
      <c r="D113" s="471">
        <v>1</v>
      </c>
      <c r="E113" s="737"/>
      <c r="F113" s="740">
        <f>D113*E113</f>
        <v>0</v>
      </c>
    </row>
    <row r="114" spans="1:7" s="866" customFormat="1" ht="12">
      <c r="A114" s="861"/>
      <c r="B114" s="873"/>
      <c r="C114" s="861"/>
      <c r="D114" s="861"/>
      <c r="E114" s="863"/>
      <c r="F114" s="864"/>
      <c r="G114" s="865"/>
    </row>
    <row r="115" spans="1:7" s="729" customFormat="1" ht="25.5">
      <c r="A115" s="859">
        <f>A112+1</f>
        <v>27</v>
      </c>
      <c r="B115" s="869" t="s">
        <v>538</v>
      </c>
      <c r="C115" s="475"/>
      <c r="D115" s="475"/>
      <c r="E115" s="738"/>
      <c r="F115" s="736"/>
    </row>
    <row r="116" spans="1:7" s="729" customFormat="1" ht="38.25">
      <c r="A116" s="472"/>
      <c r="B116" s="480" t="s">
        <v>540</v>
      </c>
      <c r="C116" s="478" t="s">
        <v>7</v>
      </c>
      <c r="D116" s="471">
        <v>1</v>
      </c>
      <c r="E116" s="737"/>
      <c r="F116" s="740">
        <f>D116*E116</f>
        <v>0</v>
      </c>
    </row>
    <row r="117" spans="1:7" s="866" customFormat="1" ht="12">
      <c r="A117" s="861"/>
      <c r="B117" s="873"/>
      <c r="C117" s="861"/>
      <c r="D117" s="861"/>
      <c r="E117" s="863"/>
      <c r="F117" s="864"/>
      <c r="G117" s="865"/>
    </row>
    <row r="118" spans="1:7" s="729" customFormat="1" ht="25.5">
      <c r="A118" s="859">
        <f>A115+1</f>
        <v>28</v>
      </c>
      <c r="B118" s="869" t="s">
        <v>472</v>
      </c>
      <c r="C118" s="475"/>
      <c r="D118" s="475"/>
      <c r="E118" s="738"/>
      <c r="F118" s="736"/>
    </row>
    <row r="119" spans="1:7" s="729" customFormat="1" ht="38.25">
      <c r="A119" s="472"/>
      <c r="B119" s="480" t="s">
        <v>541</v>
      </c>
      <c r="C119" s="478" t="s">
        <v>7</v>
      </c>
      <c r="D119" s="471">
        <v>1</v>
      </c>
      <c r="E119" s="737"/>
      <c r="F119" s="740">
        <f>D119*E119</f>
        <v>0</v>
      </c>
    </row>
    <row r="120" spans="1:7" s="866" customFormat="1" ht="12">
      <c r="A120" s="861"/>
      <c r="B120" s="873"/>
      <c r="C120" s="861"/>
      <c r="D120" s="861"/>
      <c r="E120" s="863"/>
      <c r="F120" s="864"/>
      <c r="G120" s="865"/>
    </row>
    <row r="121" spans="1:7" s="729" customFormat="1" ht="102">
      <c r="A121" s="859">
        <f>A118+1</f>
        <v>29</v>
      </c>
      <c r="B121" s="869" t="s">
        <v>542</v>
      </c>
      <c r="C121" s="475"/>
      <c r="D121" s="475"/>
      <c r="E121" s="738"/>
      <c r="F121" s="736"/>
    </row>
    <row r="122" spans="1:7" s="729" customFormat="1" ht="38.25">
      <c r="A122" s="472"/>
      <c r="B122" s="480" t="s">
        <v>543</v>
      </c>
      <c r="C122" s="478" t="s">
        <v>7</v>
      </c>
      <c r="D122" s="471">
        <v>1</v>
      </c>
      <c r="E122" s="737"/>
      <c r="F122" s="740">
        <f>D122*E122</f>
        <v>0</v>
      </c>
    </row>
    <row r="123" spans="1:7" s="866" customFormat="1" ht="12">
      <c r="A123" s="861"/>
      <c r="B123" s="873"/>
      <c r="C123" s="861"/>
      <c r="D123" s="861"/>
      <c r="E123" s="863"/>
      <c r="F123" s="864"/>
      <c r="G123" s="865"/>
    </row>
    <row r="124" spans="1:7" s="729" customFormat="1" ht="25.5">
      <c r="A124" s="859">
        <f>A121+1</f>
        <v>30</v>
      </c>
      <c r="B124" s="869" t="s">
        <v>544</v>
      </c>
      <c r="C124" s="475"/>
      <c r="D124" s="475"/>
      <c r="E124" s="738"/>
      <c r="F124" s="736"/>
    </row>
    <row r="125" spans="1:7" s="729" customFormat="1" ht="25.5">
      <c r="A125" s="472"/>
      <c r="B125" s="480" t="s">
        <v>545</v>
      </c>
      <c r="C125" s="478" t="s">
        <v>7</v>
      </c>
      <c r="D125" s="471">
        <v>1</v>
      </c>
      <c r="E125" s="737"/>
      <c r="F125" s="740">
        <f>D125*E125</f>
        <v>0</v>
      </c>
    </row>
    <row r="126" spans="1:7" s="866" customFormat="1" ht="12">
      <c r="A126" s="861"/>
      <c r="B126" s="873"/>
      <c r="C126" s="861"/>
      <c r="D126" s="861"/>
      <c r="E126" s="863"/>
      <c r="F126" s="864"/>
      <c r="G126" s="865"/>
    </row>
    <row r="127" spans="1:7" s="729" customFormat="1" ht="63.75">
      <c r="A127" s="859">
        <f>A124+1</f>
        <v>31</v>
      </c>
      <c r="B127" s="869" t="s">
        <v>473</v>
      </c>
      <c r="C127" s="475"/>
      <c r="D127" s="475"/>
      <c r="E127" s="738"/>
      <c r="F127" s="736"/>
    </row>
    <row r="128" spans="1:7" s="729" customFormat="1" ht="38.25">
      <c r="A128" s="472"/>
      <c r="B128" s="480" t="s">
        <v>546</v>
      </c>
      <c r="C128" s="478" t="s">
        <v>7</v>
      </c>
      <c r="D128" s="471">
        <v>1</v>
      </c>
      <c r="E128" s="737"/>
      <c r="F128" s="740">
        <f>D128*E128</f>
        <v>0</v>
      </c>
    </row>
    <row r="129" spans="1:8" s="866" customFormat="1" ht="12">
      <c r="A129" s="861"/>
      <c r="B129" s="862"/>
      <c r="C129" s="868"/>
      <c r="D129" s="868"/>
      <c r="E129" s="863"/>
      <c r="F129" s="864"/>
      <c r="G129" s="865"/>
    </row>
    <row r="130" spans="1:8" s="729" customFormat="1" ht="216.75">
      <c r="A130" s="859">
        <f>A127+1</f>
        <v>32</v>
      </c>
      <c r="B130" s="869" t="s">
        <v>547</v>
      </c>
      <c r="C130" s="475"/>
      <c r="D130" s="475"/>
      <c r="E130" s="738"/>
      <c r="F130" s="736"/>
    </row>
    <row r="131" spans="1:8" s="729" customFormat="1" ht="38.25">
      <c r="A131" s="472"/>
      <c r="B131" s="480" t="s">
        <v>548</v>
      </c>
      <c r="C131" s="478" t="s">
        <v>7</v>
      </c>
      <c r="D131" s="471">
        <v>1</v>
      </c>
      <c r="E131" s="737"/>
      <c r="F131" s="740">
        <f>D131*E131</f>
        <v>0</v>
      </c>
    </row>
    <row r="132" spans="1:8" s="866" customFormat="1" ht="12">
      <c r="A132" s="861"/>
      <c r="B132" s="862"/>
      <c r="C132" s="868"/>
      <c r="D132" s="868"/>
      <c r="E132" s="863"/>
      <c r="F132" s="864"/>
      <c r="G132" s="865"/>
    </row>
    <row r="133" spans="1:8" s="729" customFormat="1" ht="25.5">
      <c r="A133" s="859">
        <f>A130+1</f>
        <v>33</v>
      </c>
      <c r="B133" s="869" t="s">
        <v>550</v>
      </c>
      <c r="C133" s="475"/>
      <c r="D133" s="475"/>
      <c r="E133" s="738"/>
      <c r="F133" s="736"/>
    </row>
    <row r="134" spans="1:8" s="729" customFormat="1" ht="38.25">
      <c r="A134" s="472"/>
      <c r="B134" s="480" t="s">
        <v>549</v>
      </c>
      <c r="C134" s="478" t="s">
        <v>7</v>
      </c>
      <c r="D134" s="471">
        <v>1</v>
      </c>
      <c r="E134" s="737"/>
      <c r="F134" s="740">
        <f>D134*E134</f>
        <v>0</v>
      </c>
    </row>
    <row r="135" spans="1:8" s="866" customFormat="1" ht="12">
      <c r="A135" s="861"/>
      <c r="B135" s="862"/>
      <c r="C135" s="868"/>
      <c r="D135" s="868"/>
      <c r="E135" s="863"/>
      <c r="F135" s="864"/>
      <c r="G135" s="865"/>
    </row>
    <row r="136" spans="1:8" s="729" customFormat="1" ht="38.25">
      <c r="A136" s="870">
        <f>A133+1</f>
        <v>34</v>
      </c>
      <c r="B136" s="871" t="s">
        <v>551</v>
      </c>
      <c r="C136" s="471" t="s">
        <v>6</v>
      </c>
      <c r="D136" s="471">
        <v>250</v>
      </c>
      <c r="E136" s="737"/>
      <c r="F136" s="740">
        <f>D136*E136</f>
        <v>0</v>
      </c>
      <c r="H136" s="872"/>
    </row>
    <row r="137" spans="1:8" s="866" customFormat="1" ht="12">
      <c r="A137" s="861"/>
      <c r="B137" s="862"/>
      <c r="C137" s="861"/>
      <c r="D137" s="861"/>
      <c r="E137" s="863"/>
      <c r="F137" s="864"/>
      <c r="G137" s="865"/>
    </row>
    <row r="138" spans="1:8" s="729" customFormat="1" ht="38.25">
      <c r="A138" s="870">
        <f>A136+1</f>
        <v>35</v>
      </c>
      <c r="B138" s="871" t="s">
        <v>572</v>
      </c>
      <c r="C138" s="471" t="s">
        <v>6</v>
      </c>
      <c r="D138" s="471">
        <v>3500</v>
      </c>
      <c r="E138" s="737"/>
      <c r="F138" s="740">
        <f>D138*E138</f>
        <v>0</v>
      </c>
      <c r="H138" s="872"/>
    </row>
    <row r="139" spans="1:8" s="866" customFormat="1" ht="12">
      <c r="A139" s="861"/>
      <c r="B139" s="862"/>
      <c r="C139" s="861"/>
      <c r="D139" s="861"/>
      <c r="E139" s="863"/>
      <c r="F139" s="864"/>
      <c r="G139" s="865"/>
    </row>
    <row r="140" spans="1:8" s="729" customFormat="1" ht="25.5">
      <c r="A140" s="870">
        <f>A138+1</f>
        <v>36</v>
      </c>
      <c r="B140" s="871" t="s">
        <v>552</v>
      </c>
      <c r="C140" s="471" t="s">
        <v>6</v>
      </c>
      <c r="D140" s="471">
        <v>50</v>
      </c>
      <c r="E140" s="737"/>
      <c r="F140" s="740">
        <f>D140*E140</f>
        <v>0</v>
      </c>
      <c r="H140" s="872"/>
    </row>
    <row r="141" spans="1:8" s="866" customFormat="1" ht="12">
      <c r="A141" s="861"/>
      <c r="B141" s="862"/>
      <c r="C141" s="861"/>
      <c r="D141" s="861"/>
      <c r="E141" s="863"/>
      <c r="F141" s="864"/>
      <c r="G141" s="865"/>
    </row>
    <row r="142" spans="1:8" s="729" customFormat="1" ht="38.25">
      <c r="A142" s="870">
        <f>A140+1</f>
        <v>37</v>
      </c>
      <c r="B142" s="871" t="s">
        <v>553</v>
      </c>
      <c r="C142" s="471" t="s">
        <v>6</v>
      </c>
      <c r="D142" s="471">
        <v>2400</v>
      </c>
      <c r="E142" s="737"/>
      <c r="F142" s="740">
        <f>D142*E142</f>
        <v>0</v>
      </c>
      <c r="H142" s="872"/>
    </row>
    <row r="143" spans="1:8" s="866" customFormat="1" ht="12">
      <c r="A143" s="861"/>
      <c r="B143" s="862"/>
      <c r="C143" s="868"/>
      <c r="D143" s="868"/>
      <c r="E143" s="863"/>
      <c r="F143" s="864"/>
      <c r="G143" s="865"/>
    </row>
    <row r="144" spans="1:8" s="729" customFormat="1" ht="38.25">
      <c r="A144" s="870">
        <f>A142+1</f>
        <v>38</v>
      </c>
      <c r="B144" s="871" t="s">
        <v>573</v>
      </c>
      <c r="C144" s="471" t="s">
        <v>6</v>
      </c>
      <c r="D144" s="471">
        <v>1100</v>
      </c>
      <c r="E144" s="737"/>
      <c r="F144" s="740">
        <f>D144*E144</f>
        <v>0</v>
      </c>
      <c r="H144" s="872"/>
    </row>
    <row r="145" spans="1:8" s="866" customFormat="1" ht="12">
      <c r="A145" s="861"/>
      <c r="B145" s="862"/>
      <c r="C145" s="861"/>
      <c r="D145" s="861"/>
      <c r="E145" s="863"/>
      <c r="F145" s="864"/>
      <c r="G145" s="865"/>
    </row>
    <row r="146" spans="1:8" s="729" customFormat="1" ht="51">
      <c r="A146" s="870">
        <f>A144+1</f>
        <v>39</v>
      </c>
      <c r="B146" s="871" t="s">
        <v>554</v>
      </c>
      <c r="C146" s="471" t="s">
        <v>6</v>
      </c>
      <c r="D146" s="471">
        <v>100</v>
      </c>
      <c r="E146" s="737"/>
      <c r="F146" s="740">
        <f>D146*E146</f>
        <v>0</v>
      </c>
      <c r="H146" s="872"/>
    </row>
    <row r="147" spans="1:8" s="866" customFormat="1" ht="12">
      <c r="A147" s="861"/>
      <c r="B147" s="862"/>
      <c r="C147" s="861"/>
      <c r="D147" s="861"/>
      <c r="E147" s="863"/>
      <c r="F147" s="864"/>
      <c r="G147" s="865"/>
    </row>
    <row r="148" spans="1:8" s="729" customFormat="1" ht="25.5">
      <c r="A148" s="870">
        <f>A146+1</f>
        <v>40</v>
      </c>
      <c r="B148" s="871" t="s">
        <v>574</v>
      </c>
      <c r="C148" s="471" t="s">
        <v>96</v>
      </c>
      <c r="D148" s="471">
        <v>1</v>
      </c>
      <c r="E148" s="737"/>
      <c r="F148" s="740">
        <f>D148*E148</f>
        <v>0</v>
      </c>
      <c r="H148" s="872"/>
    </row>
    <row r="149" spans="1:8" s="866" customFormat="1" ht="12">
      <c r="A149" s="861"/>
      <c r="B149" s="862"/>
      <c r="C149" s="861"/>
      <c r="D149" s="861"/>
      <c r="E149" s="863"/>
      <c r="F149" s="864"/>
      <c r="G149" s="865"/>
    </row>
    <row r="150" spans="1:8" s="729" customFormat="1">
      <c r="A150" s="870">
        <f>A148+1</f>
        <v>41</v>
      </c>
      <c r="B150" s="871" t="s">
        <v>475</v>
      </c>
      <c r="C150" s="471" t="s">
        <v>7</v>
      </c>
      <c r="D150" s="471">
        <v>72</v>
      </c>
      <c r="E150" s="737"/>
      <c r="F150" s="740">
        <f>D150*E150</f>
        <v>0</v>
      </c>
      <c r="H150" s="872"/>
    </row>
    <row r="151" spans="1:8" s="866" customFormat="1" ht="12">
      <c r="A151" s="861"/>
      <c r="B151" s="862"/>
      <c r="C151" s="861"/>
      <c r="D151" s="861"/>
      <c r="E151" s="863"/>
      <c r="F151" s="864"/>
      <c r="G151" s="865"/>
    </row>
    <row r="152" spans="1:8" s="729" customFormat="1" ht="25.5">
      <c r="A152" s="870">
        <f>A150+1</f>
        <v>42</v>
      </c>
      <c r="B152" s="871" t="s">
        <v>476</v>
      </c>
      <c r="C152" s="471" t="s">
        <v>7</v>
      </c>
      <c r="D152" s="471">
        <v>32</v>
      </c>
      <c r="E152" s="737"/>
      <c r="F152" s="740">
        <f>D152*E152</f>
        <v>0</v>
      </c>
      <c r="H152" s="872"/>
    </row>
    <row r="153" spans="1:8" s="866" customFormat="1" ht="12">
      <c r="A153" s="861"/>
      <c r="B153" s="862"/>
      <c r="C153" s="861"/>
      <c r="D153" s="861"/>
      <c r="E153" s="863"/>
      <c r="F153" s="864"/>
      <c r="G153" s="865"/>
    </row>
    <row r="154" spans="1:8" s="729" customFormat="1">
      <c r="A154" s="870">
        <f>A152+1</f>
        <v>43</v>
      </c>
      <c r="B154" s="871" t="s">
        <v>477</v>
      </c>
      <c r="C154" s="471" t="s">
        <v>7</v>
      </c>
      <c r="D154" s="471">
        <v>1</v>
      </c>
      <c r="E154" s="737"/>
      <c r="F154" s="740">
        <f>D154*E154</f>
        <v>0</v>
      </c>
      <c r="H154" s="872"/>
    </row>
    <row r="155" spans="1:8" s="866" customFormat="1" ht="12">
      <c r="A155" s="861"/>
      <c r="B155" s="862"/>
      <c r="C155" s="868"/>
      <c r="D155" s="868"/>
      <c r="E155" s="863"/>
      <c r="F155" s="864"/>
      <c r="G155" s="865"/>
    </row>
    <row r="156" spans="1:8" s="729" customFormat="1" ht="25.5">
      <c r="A156" s="870">
        <f>A154+1</f>
        <v>44</v>
      </c>
      <c r="B156" s="871" t="s">
        <v>478</v>
      </c>
      <c r="C156" s="471" t="s">
        <v>96</v>
      </c>
      <c r="D156" s="471">
        <v>1</v>
      </c>
      <c r="E156" s="737"/>
      <c r="F156" s="740">
        <f>D156*E156</f>
        <v>0</v>
      </c>
      <c r="H156" s="872"/>
    </row>
    <row r="157" spans="1:8" s="866" customFormat="1" ht="12">
      <c r="A157" s="861"/>
      <c r="B157" s="862"/>
      <c r="C157" s="861"/>
      <c r="D157" s="861"/>
      <c r="E157" s="863"/>
      <c r="F157" s="864"/>
      <c r="G157" s="865"/>
    </row>
    <row r="158" spans="1:8" s="729" customFormat="1" ht="25.5">
      <c r="A158" s="870">
        <f>A156+1</f>
        <v>45</v>
      </c>
      <c r="B158" s="871" t="s">
        <v>479</v>
      </c>
      <c r="C158" s="471" t="s">
        <v>96</v>
      </c>
      <c r="D158" s="471">
        <v>1</v>
      </c>
      <c r="E158" s="737"/>
      <c r="F158" s="740">
        <f>D158*E158</f>
        <v>0</v>
      </c>
      <c r="H158" s="872"/>
    </row>
    <row r="159" spans="1:8" s="866" customFormat="1" ht="12">
      <c r="A159" s="861"/>
      <c r="B159" s="862"/>
      <c r="C159" s="868"/>
      <c r="D159" s="868"/>
      <c r="E159" s="863"/>
      <c r="F159" s="864"/>
      <c r="G159" s="865"/>
    </row>
    <row r="160" spans="1:8" s="729" customFormat="1" ht="25.5">
      <c r="A160" s="870">
        <f>A158+1</f>
        <v>46</v>
      </c>
      <c r="B160" s="871" t="s">
        <v>480</v>
      </c>
      <c r="C160" s="471" t="s">
        <v>96</v>
      </c>
      <c r="D160" s="471">
        <v>1</v>
      </c>
      <c r="E160" s="737"/>
      <c r="F160" s="740">
        <f>D160*E160</f>
        <v>0</v>
      </c>
      <c r="H160" s="872"/>
    </row>
    <row r="161" spans="1:8" s="866" customFormat="1" ht="12">
      <c r="A161" s="861"/>
      <c r="B161" s="862"/>
      <c r="C161" s="868"/>
      <c r="D161" s="868"/>
      <c r="E161" s="863"/>
      <c r="F161" s="864"/>
      <c r="G161" s="865"/>
    </row>
    <row r="162" spans="1:8" s="729" customFormat="1">
      <c r="A162" s="870">
        <f>A160+1</f>
        <v>47</v>
      </c>
      <c r="B162" s="871" t="s">
        <v>481</v>
      </c>
      <c r="C162" s="471" t="s">
        <v>96</v>
      </c>
      <c r="D162" s="471">
        <v>1</v>
      </c>
      <c r="E162" s="737"/>
      <c r="F162" s="740">
        <f>D162*E162</f>
        <v>0</v>
      </c>
      <c r="H162" s="872"/>
    </row>
    <row r="163" spans="1:8" s="866" customFormat="1" ht="12">
      <c r="A163" s="861"/>
      <c r="B163" s="862"/>
      <c r="C163" s="861"/>
      <c r="D163" s="861"/>
      <c r="E163" s="863"/>
      <c r="F163" s="864"/>
      <c r="G163" s="865"/>
    </row>
    <row r="164" spans="1:8" s="729" customFormat="1" ht="25.5">
      <c r="A164" s="870">
        <f>A162+1</f>
        <v>48</v>
      </c>
      <c r="B164" s="871" t="s">
        <v>482</v>
      </c>
      <c r="C164" s="471" t="s">
        <v>96</v>
      </c>
      <c r="D164" s="471">
        <v>1</v>
      </c>
      <c r="E164" s="737"/>
      <c r="F164" s="740">
        <f>D164*E164</f>
        <v>0</v>
      </c>
      <c r="H164" s="872"/>
    </row>
    <row r="165" spans="1:8" s="866" customFormat="1" ht="12">
      <c r="A165" s="861"/>
      <c r="B165" s="862"/>
      <c r="C165" s="861"/>
      <c r="D165" s="861"/>
      <c r="E165" s="863"/>
      <c r="F165" s="864"/>
      <c r="G165" s="865"/>
    </row>
    <row r="166" spans="1:8" s="729" customFormat="1" ht="25.5">
      <c r="A166" s="870">
        <f>A164+1</f>
        <v>49</v>
      </c>
      <c r="B166" s="871" t="s">
        <v>483</v>
      </c>
      <c r="C166" s="471" t="s">
        <v>96</v>
      </c>
      <c r="D166" s="471">
        <v>1</v>
      </c>
      <c r="E166" s="737"/>
      <c r="F166" s="740">
        <f>D166*E166</f>
        <v>0</v>
      </c>
      <c r="H166" s="872"/>
    </row>
    <row r="167" spans="1:8" s="866" customFormat="1" ht="12">
      <c r="A167" s="861"/>
      <c r="B167" s="862"/>
      <c r="C167" s="861"/>
      <c r="D167" s="861"/>
      <c r="E167" s="863"/>
      <c r="F167" s="864"/>
      <c r="G167" s="865"/>
    </row>
    <row r="168" spans="1:8" s="729" customFormat="1">
      <c r="A168" s="870">
        <f>A166+1</f>
        <v>50</v>
      </c>
      <c r="B168" s="871" t="s">
        <v>484</v>
      </c>
      <c r="C168" s="471" t="s">
        <v>96</v>
      </c>
      <c r="D168" s="471">
        <v>1</v>
      </c>
      <c r="E168" s="737"/>
      <c r="F168" s="740">
        <f>D168*E168</f>
        <v>0</v>
      </c>
      <c r="H168" s="872"/>
    </row>
    <row r="169" spans="1:8" s="866" customFormat="1" ht="12">
      <c r="A169" s="861"/>
      <c r="B169" s="862"/>
      <c r="C169" s="868"/>
      <c r="D169" s="868"/>
      <c r="E169" s="863"/>
      <c r="F169" s="864"/>
      <c r="G169" s="865"/>
    </row>
    <row r="170" spans="1:8" s="729" customFormat="1" ht="51">
      <c r="A170" s="870">
        <f>A168+1</f>
        <v>51</v>
      </c>
      <c r="B170" s="871" t="s">
        <v>485</v>
      </c>
      <c r="C170" s="471" t="s">
        <v>96</v>
      </c>
      <c r="D170" s="471">
        <v>1</v>
      </c>
      <c r="E170" s="737"/>
      <c r="F170" s="740">
        <f>D170*E170</f>
        <v>0</v>
      </c>
      <c r="H170" s="872"/>
    </row>
    <row r="171" spans="1:8" s="866" customFormat="1" ht="12">
      <c r="A171" s="861"/>
      <c r="B171" s="862"/>
      <c r="C171" s="868"/>
      <c r="D171" s="868"/>
      <c r="E171" s="863"/>
      <c r="F171" s="864"/>
      <c r="G171" s="865"/>
    </row>
    <row r="172" spans="1:8" s="729" customFormat="1">
      <c r="A172" s="870">
        <f>A170+1</f>
        <v>52</v>
      </c>
      <c r="B172" s="871" t="s">
        <v>486</v>
      </c>
      <c r="C172" s="471" t="s">
        <v>96</v>
      </c>
      <c r="D172" s="471">
        <v>1</v>
      </c>
      <c r="E172" s="737"/>
      <c r="F172" s="740">
        <f>D172*E172</f>
        <v>0</v>
      </c>
      <c r="H172" s="872"/>
    </row>
    <row r="173" spans="1:8" s="866" customFormat="1" ht="12">
      <c r="A173" s="861"/>
      <c r="B173" s="862"/>
      <c r="C173" s="861"/>
      <c r="D173" s="861"/>
      <c r="E173" s="863"/>
      <c r="F173" s="864"/>
      <c r="G173" s="865"/>
    </row>
    <row r="174" spans="1:8" s="733" customFormat="1">
      <c r="A174" s="859">
        <f>A172+1</f>
        <v>53</v>
      </c>
      <c r="B174" s="860" t="s">
        <v>174</v>
      </c>
      <c r="C174" s="475"/>
      <c r="D174" s="475"/>
      <c r="E174" s="738"/>
      <c r="F174" s="740"/>
    </row>
    <row r="175" spans="1:8" s="733" customFormat="1" ht="63.75">
      <c r="A175" s="472"/>
      <c r="B175" s="874" t="s">
        <v>555</v>
      </c>
      <c r="C175" s="471" t="s">
        <v>7</v>
      </c>
      <c r="D175" s="471">
        <v>1</v>
      </c>
      <c r="E175" s="737"/>
      <c r="F175" s="740">
        <f>D175*E175</f>
        <v>0</v>
      </c>
    </row>
    <row r="176" spans="1:8" s="733" customFormat="1">
      <c r="A176" s="472"/>
      <c r="B176" s="874" t="s">
        <v>556</v>
      </c>
      <c r="C176" s="471" t="s">
        <v>7</v>
      </c>
      <c r="D176" s="471">
        <v>1</v>
      </c>
      <c r="E176" s="737"/>
      <c r="F176" s="740">
        <f t="shared" ref="F176:F181" si="0">D176*E176</f>
        <v>0</v>
      </c>
    </row>
    <row r="177" spans="1:8" s="733" customFormat="1" ht="25.5">
      <c r="A177" s="472"/>
      <c r="B177" s="874" t="s">
        <v>557</v>
      </c>
      <c r="C177" s="471" t="s">
        <v>474</v>
      </c>
      <c r="D177" s="471">
        <v>1</v>
      </c>
      <c r="E177" s="737"/>
      <c r="F177" s="740">
        <f t="shared" si="0"/>
        <v>0</v>
      </c>
    </row>
    <row r="178" spans="1:8" s="733" customFormat="1" ht="38.25">
      <c r="A178" s="472"/>
      <c r="B178" s="874" t="s">
        <v>558</v>
      </c>
      <c r="C178" s="471" t="s">
        <v>7</v>
      </c>
      <c r="D178" s="471">
        <v>1</v>
      </c>
      <c r="E178" s="737"/>
      <c r="F178" s="740">
        <f t="shared" si="0"/>
        <v>0</v>
      </c>
    </row>
    <row r="179" spans="1:8" s="733" customFormat="1" ht="38.25">
      <c r="A179" s="472"/>
      <c r="B179" s="874" t="s">
        <v>354</v>
      </c>
      <c r="C179" s="471" t="s">
        <v>7</v>
      </c>
      <c r="D179" s="471">
        <v>1</v>
      </c>
      <c r="E179" s="737"/>
      <c r="F179" s="740">
        <f t="shared" si="0"/>
        <v>0</v>
      </c>
    </row>
    <row r="180" spans="1:8" s="733" customFormat="1">
      <c r="A180" s="472"/>
      <c r="B180" s="874" t="s">
        <v>559</v>
      </c>
      <c r="C180" s="471" t="s">
        <v>7</v>
      </c>
      <c r="D180" s="471">
        <v>1</v>
      </c>
      <c r="E180" s="737"/>
      <c r="F180" s="740">
        <f t="shared" si="0"/>
        <v>0</v>
      </c>
    </row>
    <row r="181" spans="1:8" s="733" customFormat="1" ht="25.5">
      <c r="A181" s="472"/>
      <c r="B181" s="874" t="s">
        <v>560</v>
      </c>
      <c r="C181" s="471" t="s">
        <v>7</v>
      </c>
      <c r="D181" s="471">
        <v>1</v>
      </c>
      <c r="E181" s="737"/>
      <c r="F181" s="740">
        <f t="shared" si="0"/>
        <v>0</v>
      </c>
    </row>
    <row r="182" spans="1:8" s="733" customFormat="1" ht="89.25">
      <c r="A182" s="472"/>
      <c r="B182" s="875" t="s">
        <v>167</v>
      </c>
      <c r="C182" s="471"/>
      <c r="D182" s="471"/>
      <c r="E182" s="737"/>
      <c r="F182" s="864"/>
    </row>
    <row r="183" spans="1:8" s="733" customFormat="1">
      <c r="A183" s="472"/>
      <c r="B183" s="476"/>
      <c r="C183" s="475"/>
      <c r="D183" s="475"/>
      <c r="E183" s="738"/>
      <c r="F183" s="864"/>
    </row>
    <row r="184" spans="1:8" s="857" customFormat="1">
      <c r="A184" s="856"/>
      <c r="B184" s="496" t="s">
        <v>68</v>
      </c>
      <c r="C184" s="496"/>
      <c r="D184" s="496"/>
      <c r="E184" s="876" t="s">
        <v>11</v>
      </c>
      <c r="F184" s="877">
        <f>SUM(F38:F181)</f>
        <v>0</v>
      </c>
      <c r="H184" s="729"/>
    </row>
    <row r="185" spans="1:8" s="3" customFormat="1" ht="12">
      <c r="A185" s="878"/>
      <c r="B185" s="879"/>
      <c r="C185" s="493"/>
      <c r="D185" s="494"/>
      <c r="E185" s="880"/>
      <c r="F185" s="497"/>
      <c r="G185" s="881"/>
      <c r="H185" s="881"/>
    </row>
    <row r="186" spans="1:8" s="3" customFormat="1" ht="12">
      <c r="A186" s="878"/>
      <c r="B186" s="879"/>
      <c r="C186" s="493"/>
      <c r="D186" s="494"/>
      <c r="E186" s="880"/>
      <c r="F186" s="497"/>
      <c r="G186" s="881"/>
      <c r="H186" s="881"/>
    </row>
    <row r="187" spans="1:8" s="729" customFormat="1">
      <c r="A187" s="858" t="s">
        <v>0</v>
      </c>
      <c r="B187" s="858" t="s">
        <v>561</v>
      </c>
      <c r="C187" s="475"/>
      <c r="D187" s="475"/>
      <c r="E187" s="738"/>
      <c r="F187" s="736"/>
    </row>
    <row r="188" spans="1:8" s="3" customFormat="1" ht="12">
      <c r="A188" s="878"/>
      <c r="B188" s="879"/>
      <c r="C188" s="493"/>
      <c r="D188" s="494"/>
      <c r="E188" s="880"/>
      <c r="F188" s="497"/>
      <c r="G188" s="881"/>
      <c r="H188" s="881"/>
    </row>
    <row r="189" spans="1:8" s="729" customFormat="1" ht="76.5">
      <c r="A189" s="870">
        <v>1</v>
      </c>
      <c r="B189" s="871" t="s">
        <v>567</v>
      </c>
      <c r="C189" s="471" t="s">
        <v>7</v>
      </c>
      <c r="D189" s="471">
        <v>1</v>
      </c>
      <c r="E189" s="737"/>
      <c r="F189" s="740">
        <f>D189*E189</f>
        <v>0</v>
      </c>
      <c r="H189" s="872"/>
    </row>
    <row r="190" spans="1:8" s="886" customFormat="1">
      <c r="A190" s="882"/>
      <c r="B190" s="883"/>
      <c r="C190" s="884"/>
      <c r="D190" s="884"/>
      <c r="E190" s="885"/>
      <c r="F190" s="740"/>
    </row>
    <row r="191" spans="1:8" s="729" customFormat="1" ht="51">
      <c r="A191" s="870">
        <f>A189+1</f>
        <v>2</v>
      </c>
      <c r="B191" s="871" t="s">
        <v>566</v>
      </c>
      <c r="C191" s="471" t="s">
        <v>7</v>
      </c>
      <c r="D191" s="471">
        <v>1</v>
      </c>
      <c r="E191" s="737"/>
      <c r="F191" s="740">
        <f t="shared" ref="F191:F215" si="1">D191*E191</f>
        <v>0</v>
      </c>
      <c r="H191" s="872"/>
    </row>
    <row r="192" spans="1:8" s="886" customFormat="1">
      <c r="A192" s="882"/>
      <c r="B192" s="883"/>
      <c r="C192" s="887"/>
      <c r="D192" s="887"/>
      <c r="E192" s="885"/>
      <c r="F192" s="740"/>
    </row>
    <row r="193" spans="1:8" s="729" customFormat="1" ht="63.75">
      <c r="A193" s="870">
        <f>A191+1</f>
        <v>3</v>
      </c>
      <c r="B193" s="871" t="s">
        <v>565</v>
      </c>
      <c r="C193" s="471" t="s">
        <v>7</v>
      </c>
      <c r="D193" s="471">
        <v>2</v>
      </c>
      <c r="E193" s="737"/>
      <c r="F193" s="740">
        <f t="shared" si="1"/>
        <v>0</v>
      </c>
      <c r="H193" s="872"/>
    </row>
    <row r="194" spans="1:8" s="886" customFormat="1">
      <c r="A194" s="882"/>
      <c r="B194" s="883"/>
      <c r="C194" s="884"/>
      <c r="D194" s="884"/>
      <c r="E194" s="885"/>
      <c r="F194" s="740"/>
    </row>
    <row r="195" spans="1:8" s="729" customFormat="1" ht="51">
      <c r="A195" s="870">
        <f>A193+1</f>
        <v>4</v>
      </c>
      <c r="B195" s="871" t="s">
        <v>562</v>
      </c>
      <c r="C195" s="471" t="s">
        <v>7</v>
      </c>
      <c r="D195" s="471">
        <v>2</v>
      </c>
      <c r="E195" s="737"/>
      <c r="F195" s="740">
        <f t="shared" si="1"/>
        <v>0</v>
      </c>
      <c r="H195" s="872"/>
    </row>
    <row r="196" spans="1:8" s="886" customFormat="1">
      <c r="A196" s="882"/>
      <c r="B196" s="883"/>
      <c r="C196" s="884"/>
      <c r="D196" s="884"/>
      <c r="E196" s="885"/>
      <c r="F196" s="740"/>
    </row>
    <row r="197" spans="1:8" s="729" customFormat="1" ht="25.5">
      <c r="A197" s="870">
        <f>A195+1</f>
        <v>5</v>
      </c>
      <c r="B197" s="871" t="s">
        <v>563</v>
      </c>
      <c r="C197" s="471" t="s">
        <v>7</v>
      </c>
      <c r="D197" s="471">
        <v>1</v>
      </c>
      <c r="E197" s="737"/>
      <c r="F197" s="740">
        <f t="shared" si="1"/>
        <v>0</v>
      </c>
      <c r="H197" s="872"/>
    </row>
    <row r="198" spans="1:8" s="886" customFormat="1">
      <c r="A198" s="882"/>
      <c r="B198" s="883"/>
      <c r="C198" s="887"/>
      <c r="D198" s="887"/>
      <c r="E198" s="885"/>
      <c r="F198" s="740"/>
    </row>
    <row r="199" spans="1:8" s="729" customFormat="1" ht="63.75">
      <c r="A199" s="870">
        <f>A197+1</f>
        <v>6</v>
      </c>
      <c r="B199" s="871" t="s">
        <v>564</v>
      </c>
      <c r="C199" s="471" t="s">
        <v>7</v>
      </c>
      <c r="D199" s="471">
        <v>2</v>
      </c>
      <c r="E199" s="737"/>
      <c r="F199" s="740">
        <f t="shared" si="1"/>
        <v>0</v>
      </c>
      <c r="H199" s="872"/>
    </row>
    <row r="200" spans="1:8" s="886" customFormat="1">
      <c r="A200" s="882"/>
      <c r="B200" s="883"/>
      <c r="C200" s="884"/>
      <c r="D200" s="884"/>
      <c r="E200" s="885"/>
      <c r="F200" s="740"/>
    </row>
    <row r="201" spans="1:8" s="729" customFormat="1" ht="25.5">
      <c r="A201" s="870">
        <f>A199+1</f>
        <v>7</v>
      </c>
      <c r="B201" s="871" t="s">
        <v>487</v>
      </c>
      <c r="C201" s="471" t="s">
        <v>6</v>
      </c>
      <c r="D201" s="471">
        <v>80</v>
      </c>
      <c r="E201" s="737"/>
      <c r="F201" s="740">
        <f t="shared" si="1"/>
        <v>0</v>
      </c>
      <c r="H201" s="872"/>
    </row>
    <row r="202" spans="1:8" s="886" customFormat="1">
      <c r="A202" s="882"/>
      <c r="B202" s="883"/>
      <c r="C202" s="884"/>
      <c r="D202" s="884"/>
      <c r="E202" s="885"/>
      <c r="F202" s="740"/>
    </row>
    <row r="203" spans="1:8" s="729" customFormat="1" ht="25.5">
      <c r="A203" s="870">
        <f>A201+1</f>
        <v>8</v>
      </c>
      <c r="B203" s="871" t="s">
        <v>488</v>
      </c>
      <c r="C203" s="471" t="s">
        <v>6</v>
      </c>
      <c r="D203" s="471">
        <v>15</v>
      </c>
      <c r="E203" s="737"/>
      <c r="F203" s="740">
        <f t="shared" si="1"/>
        <v>0</v>
      </c>
      <c r="H203" s="872"/>
    </row>
    <row r="204" spans="1:8" s="886" customFormat="1">
      <c r="A204" s="882"/>
      <c r="B204" s="883"/>
      <c r="C204" s="887"/>
      <c r="D204" s="887"/>
      <c r="E204" s="885"/>
      <c r="F204" s="740"/>
    </row>
    <row r="205" spans="1:8" s="729" customFormat="1" ht="25.5">
      <c r="A205" s="870">
        <f>A203+1</f>
        <v>9</v>
      </c>
      <c r="B205" s="871" t="s">
        <v>489</v>
      </c>
      <c r="C205" s="471" t="s">
        <v>6</v>
      </c>
      <c r="D205" s="471">
        <v>30</v>
      </c>
      <c r="E205" s="737"/>
      <c r="F205" s="740">
        <f t="shared" si="1"/>
        <v>0</v>
      </c>
      <c r="H205" s="872"/>
    </row>
    <row r="206" spans="1:8" s="886" customFormat="1">
      <c r="A206" s="882"/>
      <c r="B206" s="883"/>
      <c r="C206" s="887"/>
      <c r="D206" s="887"/>
      <c r="E206" s="885"/>
      <c r="F206" s="740"/>
    </row>
    <row r="207" spans="1:8" s="729" customFormat="1" ht="38.25">
      <c r="A207" s="870">
        <f>A205+1</f>
        <v>10</v>
      </c>
      <c r="B207" s="871" t="s">
        <v>568</v>
      </c>
      <c r="C207" s="471" t="s">
        <v>6</v>
      </c>
      <c r="D207" s="471">
        <v>95</v>
      </c>
      <c r="E207" s="737"/>
      <c r="F207" s="740">
        <f t="shared" si="1"/>
        <v>0</v>
      </c>
      <c r="H207" s="872"/>
    </row>
    <row r="208" spans="1:8" s="886" customFormat="1">
      <c r="A208" s="882"/>
      <c r="B208" s="883"/>
      <c r="C208" s="884"/>
      <c r="D208" s="884"/>
      <c r="E208" s="885"/>
      <c r="F208" s="740"/>
    </row>
    <row r="209" spans="1:8" s="729" customFormat="1">
      <c r="A209" s="870">
        <f>A207+1</f>
        <v>11</v>
      </c>
      <c r="B209" s="871" t="s">
        <v>490</v>
      </c>
      <c r="C209" s="471" t="s">
        <v>7</v>
      </c>
      <c r="D209" s="471">
        <v>1</v>
      </c>
      <c r="E209" s="737"/>
      <c r="F209" s="740">
        <f t="shared" si="1"/>
        <v>0</v>
      </c>
      <c r="H209" s="872"/>
    </row>
    <row r="210" spans="1:8" s="886" customFormat="1">
      <c r="A210" s="882"/>
      <c r="B210" s="883"/>
      <c r="C210" s="887"/>
      <c r="D210" s="887"/>
      <c r="E210" s="885"/>
      <c r="F210" s="740"/>
    </row>
    <row r="211" spans="1:8" s="733" customFormat="1">
      <c r="A211" s="859">
        <f>A209+1</f>
        <v>12</v>
      </c>
      <c r="B211" s="860" t="s">
        <v>176</v>
      </c>
      <c r="C211" s="475"/>
      <c r="D211" s="475"/>
      <c r="E211" s="738"/>
      <c r="F211" s="740"/>
    </row>
    <row r="212" spans="1:8" s="733" customFormat="1" ht="63.75">
      <c r="A212" s="472"/>
      <c r="B212" s="874" t="s">
        <v>569</v>
      </c>
      <c r="C212" s="471" t="s">
        <v>7</v>
      </c>
      <c r="D212" s="471">
        <v>1</v>
      </c>
      <c r="E212" s="737"/>
      <c r="F212" s="740">
        <f t="shared" si="1"/>
        <v>0</v>
      </c>
    </row>
    <row r="213" spans="1:8" s="733" customFormat="1">
      <c r="A213" s="472"/>
      <c r="B213" s="874" t="s">
        <v>570</v>
      </c>
      <c r="C213" s="471" t="s">
        <v>7</v>
      </c>
      <c r="D213" s="471">
        <v>1</v>
      </c>
      <c r="E213" s="737"/>
      <c r="F213" s="740">
        <f t="shared" si="1"/>
        <v>0</v>
      </c>
    </row>
    <row r="214" spans="1:8" s="733" customFormat="1" ht="38.25">
      <c r="A214" s="472"/>
      <c r="B214" s="874" t="s">
        <v>175</v>
      </c>
      <c r="C214" s="471" t="s">
        <v>7</v>
      </c>
      <c r="D214" s="471">
        <v>1</v>
      </c>
      <c r="E214" s="737"/>
      <c r="F214" s="740">
        <f t="shared" si="1"/>
        <v>0</v>
      </c>
    </row>
    <row r="215" spans="1:8" s="733" customFormat="1" ht="38.25">
      <c r="A215" s="472"/>
      <c r="B215" s="874" t="s">
        <v>177</v>
      </c>
      <c r="C215" s="471" t="s">
        <v>7</v>
      </c>
      <c r="D215" s="471">
        <v>1</v>
      </c>
      <c r="E215" s="737"/>
      <c r="F215" s="740">
        <f t="shared" si="1"/>
        <v>0</v>
      </c>
    </row>
    <row r="216" spans="1:8" s="733" customFormat="1" ht="89.25">
      <c r="A216" s="472"/>
      <c r="B216" s="875" t="s">
        <v>167</v>
      </c>
      <c r="C216" s="471"/>
      <c r="D216" s="471"/>
      <c r="E216" s="737"/>
      <c r="F216" s="736"/>
    </row>
    <row r="217" spans="1:8" s="733" customFormat="1">
      <c r="A217" s="472"/>
      <c r="B217" s="476"/>
      <c r="C217" s="475"/>
      <c r="D217" s="475"/>
      <c r="E217" s="738"/>
      <c r="F217" s="736"/>
    </row>
    <row r="218" spans="1:8" s="857" customFormat="1">
      <c r="A218" s="856"/>
      <c r="B218" s="496" t="s">
        <v>561</v>
      </c>
      <c r="C218" s="496"/>
      <c r="D218" s="496"/>
      <c r="E218" s="876" t="s">
        <v>11</v>
      </c>
      <c r="F218" s="877">
        <f>SUM(F189:F215)</f>
        <v>0</v>
      </c>
      <c r="H218" s="729"/>
    </row>
    <row r="219" spans="1:8" s="857" customFormat="1">
      <c r="A219" s="856"/>
      <c r="B219" s="496"/>
      <c r="C219" s="496"/>
      <c r="D219" s="496"/>
      <c r="E219" s="739"/>
      <c r="F219" s="736"/>
      <c r="H219" s="729"/>
    </row>
    <row r="220" spans="1:8" s="857" customFormat="1">
      <c r="A220" s="856"/>
      <c r="B220" s="496"/>
      <c r="C220" s="496"/>
      <c r="D220" s="496"/>
      <c r="E220" s="739"/>
      <c r="F220" s="736"/>
      <c r="H220" s="729"/>
    </row>
    <row r="221" spans="1:8" s="729" customFormat="1" ht="25.5">
      <c r="A221" s="858" t="s">
        <v>43</v>
      </c>
      <c r="B221" s="888" t="s">
        <v>70</v>
      </c>
      <c r="C221" s="475"/>
      <c r="D221" s="475"/>
      <c r="E221" s="738"/>
      <c r="F221" s="736"/>
    </row>
    <row r="222" spans="1:8" s="857" customFormat="1">
      <c r="A222" s="856"/>
      <c r="B222" s="496"/>
      <c r="C222" s="496"/>
      <c r="D222" s="496"/>
      <c r="E222" s="739"/>
      <c r="F222" s="736"/>
      <c r="H222" s="729"/>
    </row>
    <row r="223" spans="1:8" s="729" customFormat="1" ht="114.75">
      <c r="A223" s="859">
        <f>1</f>
        <v>1</v>
      </c>
      <c r="B223" s="869" t="s">
        <v>155</v>
      </c>
      <c r="C223" s="475"/>
      <c r="D223" s="475"/>
      <c r="E223" s="738"/>
      <c r="F223" s="736"/>
    </row>
    <row r="224" spans="1:8" s="729" customFormat="1">
      <c r="A224" s="472"/>
      <c r="B224" s="467" t="s">
        <v>71</v>
      </c>
      <c r="C224" s="471" t="s">
        <v>7</v>
      </c>
      <c r="D224" s="471">
        <v>1</v>
      </c>
      <c r="E224" s="737"/>
      <c r="F224" s="740">
        <f>D224*E224</f>
        <v>0</v>
      </c>
    </row>
    <row r="225" spans="1:8" s="729" customFormat="1">
      <c r="A225" s="472"/>
      <c r="B225" s="468" t="s">
        <v>73</v>
      </c>
      <c r="C225" s="471" t="s">
        <v>7</v>
      </c>
      <c r="D225" s="471">
        <v>1</v>
      </c>
      <c r="E225" s="737"/>
      <c r="F225" s="740">
        <f t="shared" ref="F225:F238" si="2">D225*E225</f>
        <v>0</v>
      </c>
    </row>
    <row r="226" spans="1:8" s="729" customFormat="1">
      <c r="A226" s="472"/>
      <c r="B226" s="468" t="s">
        <v>74</v>
      </c>
      <c r="C226" s="471" t="s">
        <v>7</v>
      </c>
      <c r="D226" s="471">
        <v>1</v>
      </c>
      <c r="E226" s="737"/>
      <c r="F226" s="740">
        <f t="shared" si="2"/>
        <v>0</v>
      </c>
    </row>
    <row r="227" spans="1:8" s="857" customFormat="1">
      <c r="A227" s="856"/>
      <c r="B227" s="496"/>
      <c r="C227" s="496"/>
      <c r="D227" s="496"/>
      <c r="E227" s="739"/>
      <c r="F227" s="740"/>
      <c r="H227" s="729"/>
    </row>
    <row r="228" spans="1:8" s="729" customFormat="1" ht="25.5">
      <c r="A228" s="859">
        <f>A223+1</f>
        <v>2</v>
      </c>
      <c r="B228" s="889" t="s">
        <v>359</v>
      </c>
      <c r="C228" s="471" t="s">
        <v>6</v>
      </c>
      <c r="D228" s="471">
        <v>20</v>
      </c>
      <c r="E228" s="737"/>
      <c r="F228" s="740">
        <f t="shared" si="2"/>
        <v>0</v>
      </c>
    </row>
    <row r="229" spans="1:8" s="857" customFormat="1">
      <c r="A229" s="856"/>
      <c r="B229" s="496"/>
      <c r="C229" s="496"/>
      <c r="D229" s="496"/>
      <c r="E229" s="739"/>
      <c r="F229" s="740"/>
      <c r="H229" s="729"/>
    </row>
    <row r="230" spans="1:8" s="857" customFormat="1" ht="27">
      <c r="A230" s="859">
        <f>A228+1</f>
        <v>3</v>
      </c>
      <c r="B230" s="889" t="s">
        <v>360</v>
      </c>
      <c r="C230" s="471" t="s">
        <v>56</v>
      </c>
      <c r="D230" s="471">
        <v>30</v>
      </c>
      <c r="E230" s="741"/>
      <c r="F230" s="740">
        <f t="shared" si="2"/>
        <v>0</v>
      </c>
      <c r="H230" s="729"/>
    </row>
    <row r="231" spans="1:8" s="857" customFormat="1">
      <c r="A231" s="856"/>
      <c r="B231" s="496"/>
      <c r="C231" s="496"/>
      <c r="D231" s="496"/>
      <c r="E231" s="739"/>
      <c r="F231" s="740"/>
      <c r="H231" s="729"/>
    </row>
    <row r="232" spans="1:8" s="857" customFormat="1" ht="25.5">
      <c r="A232" s="859">
        <f>A230+1</f>
        <v>4</v>
      </c>
      <c r="B232" s="889" t="s">
        <v>94</v>
      </c>
      <c r="C232" s="471" t="s">
        <v>56</v>
      </c>
      <c r="D232" s="471">
        <v>12</v>
      </c>
      <c r="E232" s="741"/>
      <c r="F232" s="740">
        <f t="shared" si="2"/>
        <v>0</v>
      </c>
      <c r="H232" s="729"/>
    </row>
    <row r="233" spans="1:8" s="857" customFormat="1">
      <c r="A233" s="856"/>
      <c r="B233" s="496"/>
      <c r="C233" s="496"/>
      <c r="D233" s="496"/>
      <c r="E233" s="739"/>
      <c r="F233" s="740"/>
      <c r="H233" s="729"/>
    </row>
    <row r="234" spans="1:8" s="733" customFormat="1">
      <c r="A234" s="859">
        <f>A232+1</f>
        <v>5</v>
      </c>
      <c r="B234" s="860" t="s">
        <v>1045</v>
      </c>
      <c r="C234" s="475"/>
      <c r="D234" s="475"/>
      <c r="E234" s="738"/>
      <c r="F234" s="740"/>
    </row>
    <row r="235" spans="1:8" s="733" customFormat="1" ht="63.75">
      <c r="A235" s="472"/>
      <c r="B235" s="874" t="s">
        <v>1046</v>
      </c>
      <c r="C235" s="471" t="s">
        <v>7</v>
      </c>
      <c r="D235" s="471">
        <v>1</v>
      </c>
      <c r="E235" s="737"/>
      <c r="F235" s="740">
        <f t="shared" si="2"/>
        <v>0</v>
      </c>
    </row>
    <row r="236" spans="1:8" s="733" customFormat="1">
      <c r="A236" s="472"/>
      <c r="B236" s="874" t="s">
        <v>570</v>
      </c>
      <c r="C236" s="471" t="s">
        <v>7</v>
      </c>
      <c r="D236" s="471">
        <v>1</v>
      </c>
      <c r="E236" s="737"/>
      <c r="F236" s="740">
        <f t="shared" si="2"/>
        <v>0</v>
      </c>
    </row>
    <row r="237" spans="1:8" s="733" customFormat="1" ht="38.25">
      <c r="A237" s="472"/>
      <c r="B237" s="874" t="s">
        <v>175</v>
      </c>
      <c r="C237" s="471" t="s">
        <v>7</v>
      </c>
      <c r="D237" s="471">
        <v>1</v>
      </c>
      <c r="E237" s="737"/>
      <c r="F237" s="740">
        <f t="shared" si="2"/>
        <v>0</v>
      </c>
    </row>
    <row r="238" spans="1:8" s="733" customFormat="1" ht="38.25">
      <c r="A238" s="472"/>
      <c r="B238" s="874" t="s">
        <v>177</v>
      </c>
      <c r="C238" s="471" t="s">
        <v>7</v>
      </c>
      <c r="D238" s="471">
        <v>1</v>
      </c>
      <c r="E238" s="737"/>
      <c r="F238" s="740">
        <f t="shared" si="2"/>
        <v>0</v>
      </c>
    </row>
    <row r="239" spans="1:8" s="733" customFormat="1" ht="89.25">
      <c r="A239" s="472"/>
      <c r="B239" s="875" t="s">
        <v>167</v>
      </c>
      <c r="C239" s="471"/>
      <c r="D239" s="471"/>
      <c r="E239" s="737"/>
      <c r="F239" s="736"/>
    </row>
    <row r="240" spans="1:8" s="733" customFormat="1">
      <c r="A240" s="472"/>
      <c r="B240" s="476"/>
      <c r="C240" s="475"/>
      <c r="D240" s="475"/>
      <c r="E240" s="738"/>
      <c r="F240" s="736"/>
    </row>
    <row r="241" spans="1:8" s="857" customFormat="1" ht="25.5">
      <c r="A241" s="856"/>
      <c r="B241" s="496" t="s">
        <v>70</v>
      </c>
      <c r="C241" s="496"/>
      <c r="D241" s="496"/>
      <c r="E241" s="876" t="s">
        <v>11</v>
      </c>
      <c r="F241" s="877">
        <f>SUM(F224:F238)</f>
        <v>0</v>
      </c>
      <c r="H241" s="729"/>
    </row>
    <row r="242" spans="1:8" s="857" customFormat="1">
      <c r="A242" s="856"/>
      <c r="B242" s="496"/>
      <c r="C242" s="496"/>
      <c r="D242" s="496"/>
      <c r="E242" s="732"/>
      <c r="F242" s="736"/>
      <c r="H242" s="729"/>
    </row>
    <row r="243" spans="1:8" s="733" customFormat="1">
      <c r="A243" s="745"/>
      <c r="B243" s="474"/>
      <c r="C243" s="474"/>
      <c r="D243" s="474"/>
      <c r="E243" s="731"/>
      <c r="F243" s="736"/>
    </row>
    <row r="244" spans="1:8" s="733" customFormat="1">
      <c r="A244" s="745"/>
      <c r="B244" s="474"/>
      <c r="C244" s="474"/>
      <c r="D244" s="474"/>
      <c r="E244" s="731"/>
      <c r="F244" s="736"/>
    </row>
    <row r="245" spans="1:8" s="733" customFormat="1">
      <c r="A245" s="745"/>
      <c r="B245" s="890" t="s">
        <v>9</v>
      </c>
      <c r="C245" s="474"/>
      <c r="D245" s="474"/>
      <c r="E245" s="731"/>
      <c r="F245" s="736"/>
    </row>
    <row r="246" spans="1:8" s="733" customFormat="1" ht="13.5" thickBot="1">
      <c r="A246" s="745"/>
      <c r="B246" s="890"/>
      <c r="C246" s="474"/>
      <c r="D246" s="474"/>
      <c r="E246" s="731"/>
      <c r="F246" s="736"/>
    </row>
    <row r="247" spans="1:8" s="733" customFormat="1" ht="13.5" thickBot="1">
      <c r="A247" s="745" t="s">
        <v>44</v>
      </c>
      <c r="B247" s="891" t="s">
        <v>491</v>
      </c>
      <c r="C247" s="891"/>
      <c r="D247" s="891"/>
      <c r="E247" s="892"/>
      <c r="F247" s="742">
        <f>F184</f>
        <v>0</v>
      </c>
    </row>
    <row r="248" spans="1:8" s="733" customFormat="1" ht="13.5" thickBot="1">
      <c r="A248" s="745" t="s">
        <v>0</v>
      </c>
      <c r="B248" s="891" t="s">
        <v>561</v>
      </c>
      <c r="C248" s="891"/>
      <c r="D248" s="891"/>
      <c r="E248" s="892"/>
      <c r="F248" s="893">
        <f>F218</f>
        <v>0</v>
      </c>
    </row>
    <row r="249" spans="1:8" s="733" customFormat="1" ht="26.25" thickBot="1">
      <c r="A249" s="745" t="s">
        <v>43</v>
      </c>
      <c r="B249" s="894" t="s">
        <v>70</v>
      </c>
      <c r="C249" s="891"/>
      <c r="D249" s="891"/>
      <c r="E249" s="895"/>
      <c r="F249" s="893">
        <f>F241</f>
        <v>0</v>
      </c>
    </row>
    <row r="250" spans="1:8" s="733" customFormat="1" ht="13.5" thickBot="1">
      <c r="A250" s="745"/>
      <c r="B250" s="474"/>
      <c r="C250" s="474"/>
      <c r="D250" s="474"/>
      <c r="E250" s="731"/>
      <c r="F250" s="491"/>
    </row>
    <row r="251" spans="1:8" s="733" customFormat="1" ht="13.5" thickBot="1">
      <c r="A251" s="745"/>
      <c r="B251" s="896"/>
      <c r="C251" s="474"/>
      <c r="D251" s="474"/>
      <c r="E251" s="897" t="s">
        <v>10</v>
      </c>
      <c r="F251" s="743">
        <f>F247+F248+F249</f>
        <v>0</v>
      </c>
    </row>
    <row r="252" spans="1:8" s="733" customFormat="1" ht="13.5" thickBot="1">
      <c r="A252" s="745"/>
      <c r="B252" s="896"/>
      <c r="C252" s="474"/>
      <c r="D252" s="474"/>
      <c r="E252" s="897"/>
      <c r="F252" s="491"/>
    </row>
    <row r="253" spans="1:8" s="733" customFormat="1" ht="13.5" thickBot="1">
      <c r="A253" s="745"/>
      <c r="B253" s="474"/>
      <c r="C253" s="474"/>
      <c r="D253" s="474"/>
      <c r="E253" s="735" t="s">
        <v>79</v>
      </c>
      <c r="F253" s="743">
        <f>0.25*F251</f>
        <v>0</v>
      </c>
    </row>
    <row r="254" spans="1:8" s="733" customFormat="1" ht="13.5" thickBot="1">
      <c r="A254" s="745"/>
      <c r="B254" s="474"/>
      <c r="C254" s="474"/>
      <c r="D254" s="474"/>
      <c r="E254" s="735"/>
      <c r="F254" s="491"/>
    </row>
    <row r="255" spans="1:8" s="733" customFormat="1" ht="13.5" thickBot="1">
      <c r="A255" s="745"/>
      <c r="B255" s="474"/>
      <c r="C255" s="474"/>
      <c r="D255" s="474"/>
      <c r="E255" s="897" t="s">
        <v>80</v>
      </c>
      <c r="F255" s="743">
        <f>F251+F253</f>
        <v>0</v>
      </c>
    </row>
    <row r="256" spans="1:8" s="733" customFormat="1">
      <c r="A256" s="745"/>
      <c r="B256" s="474"/>
      <c r="C256" s="474"/>
      <c r="D256" s="474"/>
      <c r="E256" s="735"/>
      <c r="F256" s="474"/>
    </row>
    <row r="257" spans="1:6" s="733" customFormat="1">
      <c r="A257" s="745"/>
      <c r="B257" s="474"/>
      <c r="C257" s="474"/>
      <c r="D257" s="474"/>
      <c r="E257" s="735"/>
      <c r="F257" s="491"/>
    </row>
    <row r="258" spans="1:6" s="733" customFormat="1">
      <c r="A258" s="745"/>
      <c r="B258" s="474"/>
      <c r="C258" s="474"/>
      <c r="D258" s="474"/>
      <c r="E258" s="735"/>
      <c r="F258" s="491"/>
    </row>
    <row r="259" spans="1:6" s="733" customFormat="1">
      <c r="A259" s="745"/>
      <c r="B259" s="474"/>
      <c r="C259" s="474"/>
      <c r="D259" s="474"/>
      <c r="E259" s="735"/>
      <c r="F259" s="491"/>
    </row>
    <row r="260" spans="1:6" s="733" customFormat="1">
      <c r="A260" s="745"/>
      <c r="B260" s="474"/>
      <c r="C260" s="474"/>
      <c r="D260" s="474"/>
      <c r="E260" s="735"/>
      <c r="F260" s="491"/>
    </row>
    <row r="261" spans="1:6" s="733" customFormat="1">
      <c r="A261" s="745"/>
      <c r="B261" s="474"/>
      <c r="C261" s="474"/>
      <c r="D261" s="474"/>
      <c r="E261" s="735"/>
      <c r="F261" s="491"/>
    </row>
    <row r="262" spans="1:6" s="733" customFormat="1">
      <c r="A262" s="745"/>
      <c r="B262" s="474"/>
      <c r="C262" s="474"/>
      <c r="D262" s="474"/>
      <c r="E262" s="735"/>
      <c r="F262" s="491"/>
    </row>
    <row r="263" spans="1:6" s="733" customFormat="1">
      <c r="A263" s="745"/>
      <c r="B263" s="474"/>
      <c r="C263" s="474"/>
      <c r="D263" s="474"/>
      <c r="E263" s="735"/>
      <c r="F263" s="491"/>
    </row>
    <row r="264" spans="1:6" s="733" customFormat="1">
      <c r="A264" s="745"/>
      <c r="B264" s="474"/>
      <c r="C264" s="474"/>
      <c r="D264" s="474"/>
      <c r="E264" s="735"/>
      <c r="F264" s="491"/>
    </row>
    <row r="265" spans="1:6" s="733" customFormat="1">
      <c r="A265" s="745"/>
      <c r="B265" s="474"/>
      <c r="C265" s="474"/>
      <c r="D265" s="474"/>
      <c r="E265" s="735"/>
      <c r="F265" s="491"/>
    </row>
    <row r="266" spans="1:6" s="733" customFormat="1">
      <c r="A266" s="745"/>
      <c r="B266" s="474"/>
      <c r="C266" s="474"/>
      <c r="D266" s="474"/>
      <c r="E266" s="735"/>
      <c r="F266" s="491"/>
    </row>
    <row r="267" spans="1:6" s="733" customFormat="1">
      <c r="A267" s="745"/>
      <c r="B267" s="474"/>
      <c r="C267" s="474"/>
      <c r="D267" s="474"/>
      <c r="E267" s="735"/>
      <c r="F267" s="491"/>
    </row>
    <row r="268" spans="1:6" s="733" customFormat="1">
      <c r="A268" s="745"/>
      <c r="B268" s="474"/>
      <c r="C268" s="474"/>
      <c r="D268" s="474"/>
      <c r="E268" s="735"/>
      <c r="F268" s="491"/>
    </row>
    <row r="269" spans="1:6" s="733" customFormat="1">
      <c r="A269" s="745"/>
      <c r="B269" s="474"/>
      <c r="C269" s="474"/>
      <c r="D269" s="474"/>
      <c r="E269" s="735"/>
      <c r="F269" s="491"/>
    </row>
    <row r="270" spans="1:6" s="733" customFormat="1">
      <c r="A270" s="745"/>
      <c r="B270" s="474"/>
      <c r="C270" s="474"/>
      <c r="D270" s="474"/>
      <c r="E270" s="735"/>
      <c r="F270" s="491"/>
    </row>
    <row r="271" spans="1:6" s="733" customFormat="1">
      <c r="A271" s="745"/>
      <c r="B271" s="474"/>
      <c r="C271" s="474"/>
      <c r="D271" s="474"/>
      <c r="E271" s="735"/>
      <c r="F271" s="491"/>
    </row>
    <row r="272" spans="1:6" s="733" customFormat="1">
      <c r="A272" s="745"/>
      <c r="B272" s="474"/>
      <c r="C272" s="474"/>
      <c r="D272" s="474"/>
      <c r="E272" s="735"/>
      <c r="F272" s="491"/>
    </row>
    <row r="273" spans="1:8" s="733" customFormat="1">
      <c r="A273" s="745"/>
      <c r="B273" s="474"/>
      <c r="C273" s="474"/>
      <c r="D273" s="474"/>
      <c r="E273" s="735"/>
      <c r="F273" s="491"/>
    </row>
    <row r="274" spans="1:8" s="733" customFormat="1">
      <c r="A274" s="745"/>
      <c r="B274" s="474"/>
      <c r="C274" s="474"/>
      <c r="D274" s="474"/>
      <c r="E274" s="735"/>
      <c r="F274" s="491"/>
    </row>
    <row r="275" spans="1:8" s="733" customFormat="1">
      <c r="A275" s="745"/>
      <c r="B275" s="474"/>
      <c r="C275" s="474"/>
      <c r="D275" s="745" t="s">
        <v>15</v>
      </c>
      <c r="E275" s="731"/>
      <c r="F275" s="736"/>
    </row>
    <row r="276" spans="1:8" s="733" customFormat="1">
      <c r="A276" s="745"/>
      <c r="B276" s="474"/>
      <c r="C276" s="474"/>
      <c r="D276" s="745"/>
      <c r="E276" s="731"/>
      <c r="F276" s="736"/>
    </row>
    <row r="277" spans="1:8" s="733" customFormat="1">
      <c r="A277" s="474"/>
      <c r="B277" s="474"/>
      <c r="C277" s="898" t="s">
        <v>14</v>
      </c>
      <c r="D277" s="474"/>
      <c r="E277" s="731"/>
      <c r="F277" s="736"/>
    </row>
    <row r="278" spans="1:8" s="733" customFormat="1">
      <c r="A278" s="474"/>
      <c r="B278" s="474"/>
      <c r="C278" s="898"/>
      <c r="D278" s="474"/>
      <c r="E278" s="731"/>
      <c r="F278" s="736"/>
    </row>
    <row r="279" spans="1:8" s="733" customFormat="1">
      <c r="A279" s="474"/>
      <c r="B279" s="474"/>
      <c r="C279" s="898"/>
      <c r="D279" s="474"/>
      <c r="E279" s="731"/>
      <c r="F279" s="736"/>
    </row>
    <row r="280" spans="1:8" s="733" customFormat="1">
      <c r="A280" s="474"/>
      <c r="B280" s="474"/>
      <c r="C280" s="898"/>
      <c r="D280" s="474"/>
      <c r="E280" s="731"/>
      <c r="F280" s="736"/>
    </row>
    <row r="281" spans="1:8" s="733" customFormat="1">
      <c r="A281" s="474"/>
      <c r="B281" s="474"/>
      <c r="C281" s="474"/>
      <c r="D281" s="474"/>
      <c r="E281" s="730"/>
      <c r="F281" s="899"/>
    </row>
    <row r="282" spans="1:8" s="733" customFormat="1" ht="12" customHeight="1">
      <c r="A282" s="745"/>
      <c r="B282" s="900" t="s">
        <v>606</v>
      </c>
      <c r="C282" s="474"/>
      <c r="D282" s="474"/>
      <c r="E282" s="730"/>
      <c r="F282" s="899"/>
    </row>
    <row r="283" spans="1:8" s="733" customFormat="1" ht="8.25" customHeight="1">
      <c r="A283" s="896"/>
      <c r="B283" s="896"/>
      <c r="C283" s="896"/>
      <c r="D283" s="896"/>
      <c r="F283" s="899"/>
    </row>
    <row r="284" spans="1:8" s="733" customFormat="1">
      <c r="A284" s="901"/>
      <c r="B284" s="902"/>
      <c r="C284" s="901"/>
      <c r="D284" s="901"/>
      <c r="E284" s="903"/>
      <c r="F284" s="899"/>
    </row>
    <row r="285" spans="1:8" s="729" customFormat="1">
      <c r="A285" s="901"/>
      <c r="B285" s="902"/>
      <c r="C285" s="901"/>
      <c r="D285" s="901"/>
      <c r="E285" s="903"/>
      <c r="F285" s="899"/>
      <c r="H285" s="733"/>
    </row>
    <row r="286" spans="1:8" s="729" customFormat="1">
      <c r="A286" s="901"/>
      <c r="B286" s="902"/>
      <c r="C286" s="901"/>
      <c r="D286" s="901"/>
      <c r="E286" s="903"/>
      <c r="F286" s="899"/>
      <c r="H286" s="733"/>
    </row>
    <row r="287" spans="1:8" s="729" customFormat="1">
      <c r="A287" s="901"/>
      <c r="B287" s="902"/>
      <c r="C287" s="901"/>
      <c r="D287" s="901"/>
      <c r="E287" s="903"/>
      <c r="F287" s="899"/>
      <c r="H287" s="733"/>
    </row>
    <row r="288" spans="1:8" s="729" customFormat="1">
      <c r="A288" s="901"/>
      <c r="B288" s="902"/>
      <c r="C288" s="901"/>
      <c r="D288" s="901"/>
      <c r="E288" s="903"/>
      <c r="F288" s="899"/>
      <c r="H288" s="733"/>
    </row>
    <row r="289" spans="1:8" s="729" customFormat="1">
      <c r="A289" s="901"/>
      <c r="B289" s="902"/>
      <c r="C289" s="901"/>
      <c r="D289" s="901"/>
      <c r="E289" s="903"/>
      <c r="F289" s="899"/>
      <c r="H289" s="733"/>
    </row>
    <row r="290" spans="1:8" s="729" customFormat="1">
      <c r="A290" s="901"/>
      <c r="B290" s="902"/>
      <c r="C290" s="901"/>
      <c r="D290" s="901"/>
      <c r="E290" s="903"/>
      <c r="F290" s="899"/>
      <c r="H290" s="733"/>
    </row>
    <row r="291" spans="1:8" s="729" customFormat="1">
      <c r="A291" s="901"/>
      <c r="B291" s="902"/>
      <c r="C291" s="901"/>
      <c r="D291" s="901"/>
      <c r="E291" s="903"/>
      <c r="F291" s="899"/>
      <c r="H291" s="733"/>
    </row>
    <row r="292" spans="1:8" s="729" customFormat="1">
      <c r="A292" s="901"/>
      <c r="B292" s="902"/>
      <c r="C292" s="901"/>
      <c r="D292" s="901"/>
      <c r="E292" s="903"/>
      <c r="F292" s="899"/>
    </row>
    <row r="293" spans="1:8" s="729" customFormat="1">
      <c r="A293" s="901"/>
      <c r="B293" s="902"/>
      <c r="C293" s="901"/>
      <c r="D293" s="901"/>
      <c r="E293" s="903"/>
      <c r="F293" s="899"/>
    </row>
    <row r="294" spans="1:8" s="729" customFormat="1">
      <c r="A294" s="901"/>
      <c r="B294" s="902"/>
      <c r="C294" s="901"/>
      <c r="D294" s="901"/>
      <c r="E294" s="903"/>
      <c r="F294" s="899"/>
    </row>
    <row r="295" spans="1:8" s="729" customFormat="1">
      <c r="A295" s="901"/>
      <c r="B295" s="902"/>
      <c r="C295" s="901"/>
      <c r="D295" s="901"/>
      <c r="E295" s="903"/>
      <c r="F295" s="837"/>
    </row>
    <row r="296" spans="1:8" s="729" customFormat="1">
      <c r="A296" s="901"/>
      <c r="B296" s="902"/>
      <c r="C296" s="901"/>
      <c r="D296" s="901"/>
      <c r="E296" s="903"/>
      <c r="F296" s="837"/>
    </row>
    <row r="297" spans="1:8">
      <c r="H297" s="729"/>
    </row>
    <row r="298" spans="1:8">
      <c r="H298" s="729"/>
    </row>
    <row r="299" spans="1:8">
      <c r="H299" s="729"/>
    </row>
    <row r="300" spans="1:8">
      <c r="H300" s="729"/>
    </row>
    <row r="301" spans="1:8">
      <c r="H301" s="729"/>
    </row>
    <row r="302" spans="1:8">
      <c r="H302" s="729"/>
    </row>
    <row r="303" spans="1:8">
      <c r="H303" s="729"/>
    </row>
  </sheetData>
  <sheetProtection algorithmName="SHA-512" hashValue="XA6aFig1bzWsJCPiP5CwabMd3Uqt+QqjRNi4U0vRrMCY4GGcS48LkLaLFBrHQXQynRt1lK0dtNSRfb8wer+8OA==" saltValue="1sQ0HV3cs5n/red2R0hSbA==" spinCount="100000" sheet="1" selectLockedCells="1"/>
  <pageMargins left="0.74803149606299213" right="0.55118110236220474" top="0.98425196850393704" bottom="0.98425196850393704" header="0.51181102362204722" footer="0.70866141732283472"/>
  <pageSetup paperSize="9" orientation="portrait" r:id="rId1"/>
  <headerFooter alignWithMargins="0">
    <oddHeader xml:space="preserve">&amp;LINVESTITOR: GRAD ZADAR, Narodni Trg 1,
23000 Zadar, OIB: 09933651854
GRAĐEVINA: Društvena građevina - Osnovna škola
u Zadru k.č. dio 782/1512 k.o. Bokanjac,
</oddHeader>
    <oddFooter>&amp;LPROJEKTANT: Ivan Sutlović dipl.inž.el.
siječanj, 2019.&amp;Rstr.&amp;P od &amp;N</oddFooter>
  </headerFooter>
  <rowBreaks count="2" manualBreakCount="2">
    <brk id="30" max="5" man="1"/>
    <brk id="24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655"/>
  <sheetViews>
    <sheetView topLeftCell="A43" zoomScaleNormal="100" workbookViewId="0">
      <selection activeCell="E66" sqref="E66:E67"/>
    </sheetView>
  </sheetViews>
  <sheetFormatPr defaultRowHeight="12.75"/>
  <cols>
    <col min="1" max="1" width="5.7109375" style="834" customWidth="1"/>
    <col min="2" max="2" width="45" style="750" customWidth="1"/>
    <col min="3" max="3" width="7.140625" style="834" customWidth="1"/>
    <col min="4" max="4" width="9.140625" style="834"/>
    <col min="5" max="5" width="9.7109375" style="836" customWidth="1"/>
    <col min="6" max="6" width="12" style="837" customWidth="1"/>
    <col min="7" max="16384" width="9.140625" style="728"/>
  </cols>
  <sheetData>
    <row r="4" spans="2:6" ht="15.75">
      <c r="B4" s="835" t="s">
        <v>1047</v>
      </c>
    </row>
    <row r="5" spans="2:6" ht="15.75">
      <c r="B5" s="835" t="s">
        <v>182</v>
      </c>
    </row>
    <row r="6" spans="2:6" ht="15.75">
      <c r="B6" s="838" t="s">
        <v>183</v>
      </c>
    </row>
    <row r="7" spans="2:6" ht="15.75">
      <c r="B7" s="835"/>
    </row>
    <row r="8" spans="2:6">
      <c r="B8" s="839" t="s">
        <v>19</v>
      </c>
      <c r="C8" s="840"/>
      <c r="D8" s="840"/>
      <c r="E8" s="841"/>
      <c r="F8" s="842"/>
    </row>
    <row r="9" spans="2:6" ht="26.25" customHeight="1">
      <c r="B9" s="843" t="s">
        <v>20</v>
      </c>
      <c r="C9" s="844"/>
      <c r="D9" s="844"/>
      <c r="E9" s="845"/>
      <c r="F9" s="846"/>
    </row>
    <row r="10" spans="2:6" ht="29.25" customHeight="1">
      <c r="B10" s="843" t="s">
        <v>21</v>
      </c>
      <c r="C10" s="844"/>
      <c r="D10" s="844"/>
      <c r="E10" s="845"/>
      <c r="F10" s="846"/>
    </row>
    <row r="11" spans="2:6" ht="26.25" customHeight="1">
      <c r="B11" s="843" t="s">
        <v>22</v>
      </c>
      <c r="C11" s="844"/>
      <c r="D11" s="844"/>
      <c r="E11" s="845"/>
      <c r="F11" s="846"/>
    </row>
    <row r="12" spans="2:6" ht="39" customHeight="1">
      <c r="B12" s="843" t="s">
        <v>23</v>
      </c>
      <c r="C12" s="844"/>
      <c r="D12" s="844"/>
      <c r="E12" s="845"/>
      <c r="F12" s="846"/>
    </row>
    <row r="13" spans="2:6">
      <c r="B13" s="843" t="s">
        <v>24</v>
      </c>
      <c r="C13" s="844"/>
      <c r="D13" s="844"/>
      <c r="E13" s="845"/>
      <c r="F13" s="846"/>
    </row>
    <row r="14" spans="2:6" ht="28.5" customHeight="1">
      <c r="B14" s="843" t="s">
        <v>25</v>
      </c>
      <c r="C14" s="844"/>
      <c r="D14" s="844"/>
      <c r="E14" s="845"/>
      <c r="F14" s="846"/>
    </row>
    <row r="15" spans="2:6">
      <c r="B15" s="843" t="s">
        <v>26</v>
      </c>
      <c r="C15" s="844"/>
      <c r="D15" s="844"/>
      <c r="E15" s="845"/>
      <c r="F15" s="846"/>
    </row>
    <row r="16" spans="2:6">
      <c r="B16" s="847" t="s">
        <v>27</v>
      </c>
      <c r="C16" s="844"/>
      <c r="D16" s="844"/>
      <c r="E16" s="845"/>
      <c r="F16" s="846"/>
    </row>
    <row r="17" spans="1:6">
      <c r="B17" s="847" t="s">
        <v>28</v>
      </c>
      <c r="C17" s="844"/>
      <c r="D17" s="844"/>
      <c r="E17" s="845"/>
      <c r="F17" s="846"/>
    </row>
    <row r="18" spans="1:6" ht="24.75" customHeight="1">
      <c r="B18" s="847" t="s">
        <v>29</v>
      </c>
      <c r="C18" s="844"/>
      <c r="D18" s="844"/>
      <c r="E18" s="845"/>
      <c r="F18" s="846"/>
    </row>
    <row r="19" spans="1:6" ht="14.25" customHeight="1">
      <c r="B19" s="843" t="s">
        <v>30</v>
      </c>
      <c r="C19" s="844"/>
      <c r="D19" s="844"/>
      <c r="E19" s="845"/>
      <c r="F19" s="846"/>
    </row>
    <row r="20" spans="1:6">
      <c r="B20" s="847" t="s">
        <v>31</v>
      </c>
      <c r="C20" s="844"/>
      <c r="D20" s="844"/>
      <c r="E20" s="845"/>
      <c r="F20" s="846"/>
    </row>
    <row r="21" spans="1:6">
      <c r="B21" s="847" t="s">
        <v>32</v>
      </c>
      <c r="C21" s="844"/>
      <c r="D21" s="844"/>
      <c r="E21" s="845"/>
      <c r="F21" s="846"/>
    </row>
    <row r="22" spans="1:6" ht="27" customHeight="1">
      <c r="B22" s="847" t="s">
        <v>33</v>
      </c>
      <c r="C22" s="844"/>
      <c r="D22" s="844"/>
      <c r="E22" s="845"/>
      <c r="F22" s="846"/>
    </row>
    <row r="23" spans="1:6">
      <c r="B23" s="847" t="s">
        <v>34</v>
      </c>
      <c r="C23" s="844"/>
      <c r="D23" s="844"/>
      <c r="E23" s="845"/>
      <c r="F23" s="846"/>
    </row>
    <row r="24" spans="1:6" ht="27.75" customHeight="1">
      <c r="B24" s="847" t="s">
        <v>35</v>
      </c>
      <c r="C24" s="844"/>
      <c r="D24" s="844"/>
      <c r="E24" s="845"/>
      <c r="F24" s="846"/>
    </row>
    <row r="25" spans="1:6" ht="26.25" customHeight="1">
      <c r="B25" s="847" t="s">
        <v>36</v>
      </c>
      <c r="C25" s="844"/>
      <c r="D25" s="844"/>
      <c r="E25" s="845"/>
      <c r="F25" s="846"/>
    </row>
    <row r="26" spans="1:6" ht="26.25" customHeight="1">
      <c r="B26" s="843" t="s">
        <v>37</v>
      </c>
      <c r="C26" s="844"/>
      <c r="D26" s="844"/>
      <c r="E26" s="845"/>
      <c r="F26" s="846"/>
    </row>
    <row r="27" spans="1:6" ht="41.25" customHeight="1">
      <c r="B27" s="843" t="s">
        <v>38</v>
      </c>
      <c r="C27" s="844"/>
      <c r="D27" s="844"/>
      <c r="E27" s="845"/>
      <c r="F27" s="846"/>
    </row>
    <row r="28" spans="1:6" ht="54" customHeight="1">
      <c r="B28" s="843" t="s">
        <v>39</v>
      </c>
      <c r="C28" s="844"/>
      <c r="D28" s="844"/>
      <c r="E28" s="845"/>
      <c r="F28" s="846"/>
    </row>
    <row r="29" spans="1:6" ht="39.75" customHeight="1">
      <c r="B29" s="848" t="s">
        <v>40</v>
      </c>
      <c r="C29" s="849"/>
      <c r="D29" s="849"/>
      <c r="E29" s="850"/>
      <c r="F29" s="851"/>
    </row>
    <row r="30" spans="1:6" ht="15.75">
      <c r="B30" s="835"/>
    </row>
    <row r="31" spans="1:6" ht="15.75">
      <c r="A31" s="463"/>
      <c r="B31" s="852"/>
      <c r="C31" s="463" t="s">
        <v>1</v>
      </c>
      <c r="D31" s="463" t="s">
        <v>2</v>
      </c>
      <c r="E31" s="727" t="s">
        <v>3</v>
      </c>
      <c r="F31" s="853" t="s">
        <v>4</v>
      </c>
    </row>
    <row r="32" spans="1:6" ht="15.75">
      <c r="A32" s="463"/>
      <c r="B32" s="852"/>
      <c r="C32" s="463"/>
      <c r="D32" s="463"/>
      <c r="E32" s="727" t="s">
        <v>5</v>
      </c>
      <c r="F32" s="853" t="s">
        <v>5</v>
      </c>
    </row>
    <row r="33" spans="1:8" s="855" customFormat="1">
      <c r="A33" s="854"/>
      <c r="B33" s="459"/>
      <c r="C33" s="459"/>
      <c r="D33" s="459"/>
      <c r="E33" s="1"/>
      <c r="F33" s="489"/>
    </row>
    <row r="34" spans="1:8" s="729" customFormat="1">
      <c r="A34" s="858" t="s">
        <v>44</v>
      </c>
      <c r="B34" s="1440" t="s">
        <v>786</v>
      </c>
      <c r="C34" s="475"/>
      <c r="D34" s="475"/>
      <c r="E34" s="731"/>
      <c r="F34" s="736"/>
      <c r="H34" s="857"/>
    </row>
    <row r="35" spans="1:8" s="1438" customFormat="1" ht="14.25">
      <c r="A35" s="1441"/>
      <c r="B35" s="1442"/>
      <c r="C35" s="1443"/>
      <c r="D35" s="1444"/>
      <c r="E35" s="1439"/>
      <c r="F35" s="1445"/>
    </row>
    <row r="36" spans="1:8" ht="76.5">
      <c r="A36" s="859">
        <v>1</v>
      </c>
      <c r="B36" s="871" t="s">
        <v>787</v>
      </c>
      <c r="C36" s="471" t="s">
        <v>7</v>
      </c>
      <c r="D36" s="471">
        <v>1</v>
      </c>
      <c r="E36" s="737"/>
      <c r="F36" s="740">
        <f>D36*E36</f>
        <v>0</v>
      </c>
    </row>
    <row r="37" spans="1:8" s="729" customFormat="1">
      <c r="A37" s="484"/>
      <c r="B37" s="481" t="s">
        <v>788</v>
      </c>
      <c r="C37" s="482"/>
      <c r="D37" s="485"/>
      <c r="E37" s="193"/>
      <c r="F37" s="490"/>
      <c r="G37" s="2"/>
    </row>
    <row r="38" spans="1:8" s="1438" customFormat="1" ht="25.5">
      <c r="A38" s="1446"/>
      <c r="B38" s="1447" t="s">
        <v>789</v>
      </c>
      <c r="C38" s="1446"/>
      <c r="D38" s="1446"/>
      <c r="E38" s="751"/>
      <c r="F38" s="1445"/>
    </row>
    <row r="39" spans="1:8" s="1438" customFormat="1" ht="25.5">
      <c r="A39" s="1446"/>
      <c r="B39" s="1448" t="s">
        <v>637</v>
      </c>
      <c r="C39" s="1446"/>
      <c r="D39" s="1446"/>
      <c r="E39" s="751"/>
      <c r="F39" s="1445"/>
    </row>
    <row r="40" spans="1:8" s="1438" customFormat="1" ht="25.5">
      <c r="A40" s="1446"/>
      <c r="B40" s="1448" t="s">
        <v>638</v>
      </c>
      <c r="C40" s="1446"/>
      <c r="D40" s="1446"/>
      <c r="E40" s="751"/>
      <c r="F40" s="1445"/>
    </row>
    <row r="41" spans="1:8" s="1438" customFormat="1" ht="25.5">
      <c r="A41" s="1446"/>
      <c r="B41" s="1448" t="s">
        <v>639</v>
      </c>
      <c r="C41" s="1446"/>
      <c r="D41" s="1446"/>
      <c r="E41" s="751"/>
      <c r="F41" s="1445"/>
    </row>
    <row r="42" spans="1:8" s="1438" customFormat="1" ht="25.5">
      <c r="A42" s="1446"/>
      <c r="B42" s="1448" t="s">
        <v>640</v>
      </c>
      <c r="C42" s="1446"/>
      <c r="D42" s="1446"/>
      <c r="E42" s="751"/>
      <c r="F42" s="1445"/>
    </row>
    <row r="43" spans="1:8" s="1438" customFormat="1" ht="25.5">
      <c r="A43" s="1446"/>
      <c r="B43" s="1448" t="s">
        <v>641</v>
      </c>
      <c r="C43" s="1446"/>
      <c r="D43" s="1446"/>
      <c r="E43" s="751"/>
      <c r="F43" s="1445"/>
    </row>
    <row r="44" spans="1:8" s="1438" customFormat="1" ht="14.25">
      <c r="A44" s="1446"/>
      <c r="B44" s="1448" t="s">
        <v>642</v>
      </c>
      <c r="C44" s="1446"/>
      <c r="D44" s="1446"/>
      <c r="E44" s="751"/>
      <c r="F44" s="1445"/>
    </row>
    <row r="45" spans="1:8" s="1438" customFormat="1" ht="14.25">
      <c r="A45" s="1446"/>
      <c r="B45" s="1448" t="s">
        <v>643</v>
      </c>
      <c r="C45" s="1446"/>
      <c r="D45" s="1446"/>
      <c r="E45" s="751"/>
      <c r="F45" s="1445"/>
    </row>
    <row r="46" spans="1:8" s="1438" customFormat="1" ht="14.25">
      <c r="A46" s="1446"/>
      <c r="B46" s="1448" t="s">
        <v>644</v>
      </c>
      <c r="C46" s="1446"/>
      <c r="D46" s="1446"/>
      <c r="E46" s="751"/>
      <c r="F46" s="1445"/>
    </row>
    <row r="47" spans="1:8" s="1438" customFormat="1" ht="14.25">
      <c r="A47" s="1446"/>
      <c r="B47" s="1448" t="s">
        <v>645</v>
      </c>
      <c r="C47" s="1446"/>
      <c r="D47" s="1446"/>
      <c r="E47" s="751"/>
      <c r="F47" s="1445"/>
    </row>
    <row r="48" spans="1:8" s="1438" customFormat="1" ht="14.25">
      <c r="A48" s="1446"/>
      <c r="B48" s="1448" t="s">
        <v>646</v>
      </c>
      <c r="C48" s="1446"/>
      <c r="D48" s="1446"/>
      <c r="E48" s="751"/>
      <c r="F48" s="1445"/>
    </row>
    <row r="49" spans="1:6" s="1438" customFormat="1" ht="14.25">
      <c r="A49" s="1446"/>
      <c r="B49" s="1448" t="s">
        <v>647</v>
      </c>
      <c r="C49" s="1446"/>
      <c r="D49" s="1446"/>
      <c r="E49" s="751"/>
      <c r="F49" s="1445"/>
    </row>
    <row r="50" spans="1:6" s="1438" customFormat="1" ht="14.25">
      <c r="A50" s="1446"/>
      <c r="B50" s="1448" t="s">
        <v>648</v>
      </c>
      <c r="C50" s="1446"/>
      <c r="D50" s="1446"/>
      <c r="E50" s="751"/>
      <c r="F50" s="1445"/>
    </row>
    <row r="51" spans="1:6" s="1438" customFormat="1" ht="14.25">
      <c r="A51" s="1446"/>
      <c r="B51" s="1448" t="s">
        <v>649</v>
      </c>
      <c r="C51" s="1446"/>
      <c r="D51" s="1446"/>
      <c r="E51" s="751"/>
      <c r="F51" s="1445"/>
    </row>
    <row r="52" spans="1:6" s="1438" customFormat="1" ht="14.25">
      <c r="A52" s="1446"/>
      <c r="B52" s="1448" t="s">
        <v>650</v>
      </c>
      <c r="C52" s="1446"/>
      <c r="D52" s="1446"/>
      <c r="E52" s="751"/>
      <c r="F52" s="1445"/>
    </row>
    <row r="53" spans="1:6" s="1438" customFormat="1" ht="14.25">
      <c r="A53" s="1446"/>
      <c r="B53" s="1448" t="s">
        <v>651</v>
      </c>
      <c r="C53" s="1446"/>
      <c r="D53" s="1446"/>
      <c r="E53" s="751"/>
      <c r="F53" s="1445"/>
    </row>
    <row r="54" spans="1:6" s="1438" customFormat="1" ht="14.25">
      <c r="A54" s="1446"/>
      <c r="B54" s="1448" t="s">
        <v>652</v>
      </c>
      <c r="C54" s="1446"/>
      <c r="D54" s="1446"/>
      <c r="E54" s="751"/>
      <c r="F54" s="1445"/>
    </row>
    <row r="55" spans="1:6" s="1438" customFormat="1" ht="14.25">
      <c r="A55" s="1446"/>
      <c r="B55" s="1448" t="s">
        <v>653</v>
      </c>
      <c r="C55" s="1446"/>
      <c r="D55" s="1446"/>
      <c r="E55" s="751"/>
      <c r="F55" s="1445"/>
    </row>
    <row r="56" spans="1:6" s="1438" customFormat="1" ht="14.25">
      <c r="A56" s="1446"/>
      <c r="B56" s="1448" t="s">
        <v>654</v>
      </c>
      <c r="C56" s="1446"/>
      <c r="D56" s="1446"/>
      <c r="E56" s="751"/>
      <c r="F56" s="1445"/>
    </row>
    <row r="57" spans="1:6" s="1438" customFormat="1" ht="25.5">
      <c r="A57" s="1446"/>
      <c r="B57" s="1448" t="s">
        <v>655</v>
      </c>
      <c r="C57" s="1446"/>
      <c r="D57" s="1446"/>
      <c r="E57" s="751"/>
      <c r="F57" s="1445"/>
    </row>
    <row r="58" spans="1:6" s="1438" customFormat="1" ht="14.25">
      <c r="A58" s="1446"/>
      <c r="B58" s="1448" t="s">
        <v>656</v>
      </c>
      <c r="C58" s="1446"/>
      <c r="D58" s="1446"/>
      <c r="E58" s="751"/>
      <c r="F58" s="1445"/>
    </row>
    <row r="59" spans="1:6" s="1438" customFormat="1" ht="14.25">
      <c r="A59" s="1446"/>
      <c r="B59" s="1448" t="s">
        <v>657</v>
      </c>
      <c r="C59" s="1446"/>
      <c r="D59" s="1446"/>
      <c r="E59" s="751"/>
      <c r="F59" s="1445"/>
    </row>
    <row r="60" spans="1:6" s="1438" customFormat="1" ht="14.25">
      <c r="A60" s="1446"/>
      <c r="B60" s="1448" t="s">
        <v>658</v>
      </c>
      <c r="C60" s="1446"/>
      <c r="D60" s="1446"/>
      <c r="E60" s="751"/>
      <c r="F60" s="1445"/>
    </row>
    <row r="61" spans="1:6" s="1438" customFormat="1" ht="25.5">
      <c r="A61" s="1446"/>
      <c r="B61" s="1448" t="s">
        <v>659</v>
      </c>
      <c r="C61" s="1446"/>
      <c r="D61" s="1446"/>
      <c r="E61" s="751"/>
      <c r="F61" s="1445"/>
    </row>
    <row r="62" spans="1:6" s="1438" customFormat="1" ht="14.25">
      <c r="A62" s="1446"/>
      <c r="B62" s="1448" t="s">
        <v>660</v>
      </c>
      <c r="C62" s="1446"/>
      <c r="D62" s="1446"/>
      <c r="E62" s="751"/>
      <c r="F62" s="1445"/>
    </row>
    <row r="63" spans="1:6" s="1438" customFormat="1" ht="14.25">
      <c r="A63" s="1446"/>
      <c r="B63" s="1449" t="s">
        <v>661</v>
      </c>
      <c r="C63" s="1446"/>
      <c r="D63" s="1446"/>
      <c r="E63" s="751"/>
      <c r="F63" s="1445"/>
    </row>
    <row r="64" spans="1:6" s="1438" customFormat="1" ht="14.25">
      <c r="A64" s="1446"/>
      <c r="B64" s="1446"/>
      <c r="C64" s="1446"/>
      <c r="D64" s="1446"/>
      <c r="E64" s="751"/>
      <c r="F64" s="1445"/>
    </row>
    <row r="65" spans="1:7" ht="63.75">
      <c r="A65" s="859">
        <v>2</v>
      </c>
      <c r="B65" s="871" t="s">
        <v>790</v>
      </c>
      <c r="C65" s="471" t="s">
        <v>7</v>
      </c>
      <c r="D65" s="471">
        <v>1</v>
      </c>
      <c r="E65" s="737"/>
      <c r="F65" s="740">
        <f>D65*E65</f>
        <v>0</v>
      </c>
    </row>
    <row r="66" spans="1:7" s="729" customFormat="1">
      <c r="A66" s="484"/>
      <c r="B66" s="481" t="s">
        <v>788</v>
      </c>
      <c r="C66" s="482"/>
      <c r="D66" s="485"/>
      <c r="E66" s="193"/>
      <c r="F66" s="490"/>
      <c r="G66" s="2"/>
    </row>
    <row r="67" spans="1:7" s="1438" customFormat="1" ht="14.25">
      <c r="A67" s="1446"/>
      <c r="B67" s="1450" t="s">
        <v>662</v>
      </c>
      <c r="C67" s="1446"/>
      <c r="D67" s="1446"/>
      <c r="E67" s="751"/>
      <c r="F67" s="1445"/>
    </row>
    <row r="68" spans="1:7" s="1438" customFormat="1" ht="14.25">
      <c r="A68" s="1446"/>
      <c r="B68" s="1446"/>
      <c r="C68" s="1446"/>
      <c r="D68" s="1446"/>
      <c r="E68" s="751"/>
      <c r="F68" s="1445"/>
    </row>
    <row r="69" spans="1:7" ht="51">
      <c r="A69" s="859">
        <v>3</v>
      </c>
      <c r="B69" s="871" t="s">
        <v>791</v>
      </c>
      <c r="C69" s="471" t="s">
        <v>7</v>
      </c>
      <c r="D69" s="471">
        <v>1</v>
      </c>
      <c r="E69" s="737"/>
      <c r="F69" s="740">
        <f>D69*E69</f>
        <v>0</v>
      </c>
    </row>
    <row r="70" spans="1:7" s="729" customFormat="1">
      <c r="A70" s="484"/>
      <c r="B70" s="481" t="s">
        <v>788</v>
      </c>
      <c r="C70" s="482"/>
      <c r="D70" s="485"/>
      <c r="E70" s="193"/>
      <c r="F70" s="490"/>
      <c r="G70" s="2"/>
    </row>
    <row r="71" spans="1:7" s="1438" customFormat="1" ht="14.25">
      <c r="A71" s="1446"/>
      <c r="B71" s="1447" t="s">
        <v>663</v>
      </c>
      <c r="C71" s="1446"/>
      <c r="D71" s="1446"/>
      <c r="E71" s="751"/>
      <c r="F71" s="1445"/>
    </row>
    <row r="72" spans="1:7" s="1438" customFormat="1" ht="14.25">
      <c r="A72" s="1446"/>
      <c r="B72" s="1448" t="s">
        <v>664</v>
      </c>
      <c r="C72" s="1446"/>
      <c r="D72" s="1446"/>
      <c r="E72" s="751"/>
      <c r="F72" s="1445"/>
    </row>
    <row r="73" spans="1:7" s="1438" customFormat="1" ht="14.25">
      <c r="A73" s="1446"/>
      <c r="B73" s="1448" t="s">
        <v>665</v>
      </c>
      <c r="C73" s="1446"/>
      <c r="D73" s="1446"/>
      <c r="E73" s="751"/>
      <c r="F73" s="1445"/>
    </row>
    <row r="74" spans="1:7" s="1438" customFormat="1" ht="14.25">
      <c r="A74" s="1446"/>
      <c r="B74" s="1448" t="s">
        <v>666</v>
      </c>
      <c r="C74" s="1446"/>
      <c r="D74" s="1446"/>
      <c r="E74" s="751"/>
      <c r="F74" s="1445"/>
    </row>
    <row r="75" spans="1:7" s="1438" customFormat="1" ht="14.25">
      <c r="A75" s="1446"/>
      <c r="B75" s="1448" t="s">
        <v>667</v>
      </c>
      <c r="C75" s="1446"/>
      <c r="D75" s="1446"/>
      <c r="E75" s="751"/>
      <c r="F75" s="1445"/>
    </row>
    <row r="76" spans="1:7" s="1438" customFormat="1" ht="25.5">
      <c r="A76" s="1446"/>
      <c r="B76" s="1448" t="s">
        <v>668</v>
      </c>
      <c r="C76" s="1446"/>
      <c r="D76" s="1446"/>
      <c r="E76" s="751"/>
      <c r="F76" s="1445"/>
    </row>
    <row r="77" spans="1:7" s="1438" customFormat="1" ht="14.25">
      <c r="A77" s="1446"/>
      <c r="B77" s="1449" t="s">
        <v>669</v>
      </c>
      <c r="C77" s="1446"/>
      <c r="D77" s="1446"/>
      <c r="E77" s="751"/>
      <c r="F77" s="1445"/>
    </row>
    <row r="78" spans="1:7" s="1438" customFormat="1" ht="14.25">
      <c r="A78" s="1446"/>
      <c r="B78" s="1446"/>
      <c r="C78" s="1446"/>
      <c r="D78" s="1446"/>
      <c r="E78" s="751"/>
      <c r="F78" s="1445"/>
    </row>
    <row r="79" spans="1:7" ht="51">
      <c r="A79" s="859">
        <v>4</v>
      </c>
      <c r="B79" s="871" t="s">
        <v>792</v>
      </c>
      <c r="C79" s="471" t="s">
        <v>7</v>
      </c>
      <c r="D79" s="471">
        <v>1</v>
      </c>
      <c r="E79" s="737"/>
      <c r="F79" s="740">
        <f>D79*E79</f>
        <v>0</v>
      </c>
    </row>
    <row r="80" spans="1:7" s="729" customFormat="1">
      <c r="A80" s="484"/>
      <c r="B80" s="481" t="s">
        <v>788</v>
      </c>
      <c r="C80" s="482"/>
      <c r="D80" s="485"/>
      <c r="E80" s="193"/>
      <c r="F80" s="490"/>
      <c r="G80" s="2"/>
    </row>
    <row r="81" spans="1:7" s="1438" customFormat="1" ht="25.5">
      <c r="A81" s="1446"/>
      <c r="B81" s="1450" t="s">
        <v>670</v>
      </c>
      <c r="C81" s="1451"/>
      <c r="D81" s="1451"/>
      <c r="E81" s="751"/>
      <c r="F81" s="1445"/>
    </row>
    <row r="82" spans="1:7" s="1438" customFormat="1" ht="14.25">
      <c r="A82" s="1446"/>
      <c r="B82" s="1446"/>
      <c r="C82" s="1452"/>
      <c r="D82" s="1452"/>
      <c r="E82" s="751"/>
      <c r="F82" s="1445"/>
    </row>
    <row r="83" spans="1:7" ht="51">
      <c r="A83" s="859">
        <v>5</v>
      </c>
      <c r="B83" s="871" t="s">
        <v>793</v>
      </c>
      <c r="C83" s="471" t="s">
        <v>7</v>
      </c>
      <c r="D83" s="471">
        <v>1</v>
      </c>
      <c r="E83" s="737"/>
      <c r="F83" s="740">
        <f>D83*E83</f>
        <v>0</v>
      </c>
    </row>
    <row r="84" spans="1:7" s="729" customFormat="1">
      <c r="A84" s="484"/>
      <c r="B84" s="481" t="s">
        <v>788</v>
      </c>
      <c r="C84" s="482"/>
      <c r="D84" s="485"/>
      <c r="E84" s="193"/>
      <c r="F84" s="490"/>
      <c r="G84" s="2"/>
    </row>
    <row r="85" spans="1:7" s="1438" customFormat="1" ht="14.25">
      <c r="A85" s="1446"/>
      <c r="B85" s="1447" t="s">
        <v>671</v>
      </c>
      <c r="C85" s="1446"/>
      <c r="D85" s="1446"/>
      <c r="E85" s="751"/>
      <c r="F85" s="1445"/>
    </row>
    <row r="86" spans="1:7" s="1438" customFormat="1" ht="25.5">
      <c r="A86" s="1446"/>
      <c r="B86" s="1448" t="s">
        <v>672</v>
      </c>
      <c r="C86" s="1446"/>
      <c r="D86" s="1446"/>
      <c r="E86" s="751"/>
      <c r="F86" s="1445"/>
    </row>
    <row r="87" spans="1:7" s="1438" customFormat="1" ht="14.25">
      <c r="A87" s="1446"/>
      <c r="B87" s="1448" t="s">
        <v>673</v>
      </c>
      <c r="C87" s="1446"/>
      <c r="D87" s="1446"/>
      <c r="E87" s="751"/>
      <c r="F87" s="1445"/>
    </row>
    <row r="88" spans="1:7" s="1438" customFormat="1" ht="14.25">
      <c r="A88" s="1446"/>
      <c r="B88" s="1448" t="s">
        <v>674</v>
      </c>
      <c r="C88" s="1446"/>
      <c r="D88" s="1446"/>
      <c r="E88" s="751"/>
      <c r="F88" s="1445"/>
    </row>
    <row r="89" spans="1:7" s="1438" customFormat="1" ht="14.25">
      <c r="A89" s="1446"/>
      <c r="B89" s="1449" t="s">
        <v>675</v>
      </c>
      <c r="C89" s="1446"/>
      <c r="D89" s="1446"/>
      <c r="E89" s="751"/>
      <c r="F89" s="1445"/>
    </row>
    <row r="90" spans="1:7" s="1438" customFormat="1" ht="14.25">
      <c r="A90" s="1446"/>
      <c r="B90" s="1446"/>
      <c r="C90" s="1446"/>
      <c r="D90" s="1446"/>
      <c r="E90" s="751"/>
      <c r="F90" s="1445"/>
    </row>
    <row r="91" spans="1:7" ht="51">
      <c r="A91" s="859">
        <v>6</v>
      </c>
      <c r="B91" s="871" t="s">
        <v>794</v>
      </c>
      <c r="C91" s="471" t="s">
        <v>7</v>
      </c>
      <c r="D91" s="471">
        <v>4</v>
      </c>
      <c r="E91" s="737"/>
      <c r="F91" s="740">
        <f>D91*E91</f>
        <v>0</v>
      </c>
    </row>
    <row r="92" spans="1:7" s="1438" customFormat="1" ht="14.25">
      <c r="A92" s="1446"/>
      <c r="B92" s="1446"/>
      <c r="C92" s="1446"/>
      <c r="D92" s="1446"/>
      <c r="E92" s="751"/>
      <c r="F92" s="1445"/>
    </row>
    <row r="93" spans="1:7" ht="51">
      <c r="A93" s="859">
        <v>7</v>
      </c>
      <c r="B93" s="871" t="s">
        <v>795</v>
      </c>
      <c r="C93" s="471" t="s">
        <v>7</v>
      </c>
      <c r="D93" s="471">
        <v>1</v>
      </c>
      <c r="E93" s="737"/>
      <c r="F93" s="740">
        <f>D93*E93</f>
        <v>0</v>
      </c>
    </row>
    <row r="94" spans="1:7" s="729" customFormat="1">
      <c r="A94" s="484"/>
      <c r="B94" s="481" t="s">
        <v>788</v>
      </c>
      <c r="C94" s="482"/>
      <c r="D94" s="485"/>
      <c r="E94" s="193"/>
      <c r="F94" s="490"/>
      <c r="G94" s="2"/>
    </row>
    <row r="95" spans="1:7" s="1438" customFormat="1" ht="14.25">
      <c r="A95" s="1446"/>
      <c r="B95" s="1447" t="s">
        <v>676</v>
      </c>
      <c r="C95" s="1446"/>
      <c r="D95" s="1446"/>
      <c r="E95" s="751"/>
      <c r="F95" s="1445"/>
    </row>
    <row r="96" spans="1:7" s="1438" customFormat="1" ht="14.25">
      <c r="A96" s="1446"/>
      <c r="B96" s="1448" t="s">
        <v>677</v>
      </c>
      <c r="C96" s="1446"/>
      <c r="D96" s="1446"/>
      <c r="E96" s="751"/>
      <c r="F96" s="1445"/>
    </row>
    <row r="97" spans="1:7" s="1438" customFormat="1" ht="14.25">
      <c r="A97" s="1446"/>
      <c r="B97" s="1449" t="s">
        <v>678</v>
      </c>
      <c r="C97" s="1446"/>
      <c r="D97" s="1446"/>
      <c r="E97" s="751"/>
      <c r="F97" s="1445"/>
    </row>
    <row r="98" spans="1:7" s="1438" customFormat="1" ht="14.25">
      <c r="A98" s="1446"/>
      <c r="B98" s="1446"/>
      <c r="C98" s="1446"/>
      <c r="D98" s="1446"/>
      <c r="E98" s="751"/>
      <c r="F98" s="1445"/>
    </row>
    <row r="99" spans="1:7" ht="76.5">
      <c r="A99" s="859">
        <v>8</v>
      </c>
      <c r="B99" s="871" t="s">
        <v>796</v>
      </c>
      <c r="C99" s="471" t="s">
        <v>7</v>
      </c>
      <c r="D99" s="471">
        <v>1</v>
      </c>
      <c r="E99" s="737"/>
      <c r="F99" s="740">
        <f>D99*E99</f>
        <v>0</v>
      </c>
    </row>
    <row r="100" spans="1:7" s="729" customFormat="1">
      <c r="A100" s="484"/>
      <c r="B100" s="481" t="s">
        <v>788</v>
      </c>
      <c r="C100" s="482"/>
      <c r="D100" s="485"/>
      <c r="E100" s="193"/>
      <c r="F100" s="490"/>
      <c r="G100" s="2"/>
    </row>
    <row r="101" spans="1:7" s="1438" customFormat="1" ht="14.25">
      <c r="A101" s="1446"/>
      <c r="B101" s="1447" t="s">
        <v>797</v>
      </c>
      <c r="C101" s="1446"/>
      <c r="D101" s="1446"/>
      <c r="E101" s="751"/>
      <c r="F101" s="1445"/>
    </row>
    <row r="102" spans="1:7" s="1438" customFormat="1" ht="14.25">
      <c r="A102" s="1446"/>
      <c r="B102" s="1448" t="s">
        <v>679</v>
      </c>
      <c r="C102" s="1446"/>
      <c r="D102" s="1446"/>
      <c r="E102" s="751"/>
      <c r="F102" s="1445"/>
    </row>
    <row r="103" spans="1:7" s="1438" customFormat="1" ht="14.25">
      <c r="A103" s="1446"/>
      <c r="B103" s="1448" t="s">
        <v>680</v>
      </c>
      <c r="C103" s="1446"/>
      <c r="D103" s="1446"/>
      <c r="E103" s="751"/>
      <c r="F103" s="1445"/>
    </row>
    <row r="104" spans="1:7" s="1438" customFormat="1" ht="14.25">
      <c r="A104" s="1446"/>
      <c r="B104" s="1448" t="s">
        <v>681</v>
      </c>
      <c r="C104" s="1446"/>
      <c r="D104" s="1446"/>
      <c r="E104" s="751"/>
      <c r="F104" s="1445"/>
    </row>
    <row r="105" spans="1:7" s="1438" customFormat="1" ht="14.25">
      <c r="A105" s="1446"/>
      <c r="B105" s="1448" t="s">
        <v>682</v>
      </c>
      <c r="C105" s="1446"/>
      <c r="D105" s="1446"/>
      <c r="E105" s="751"/>
      <c r="F105" s="1445"/>
    </row>
    <row r="106" spans="1:7" s="1438" customFormat="1" ht="14.25">
      <c r="A106" s="1446"/>
      <c r="B106" s="1448" t="s">
        <v>683</v>
      </c>
      <c r="C106" s="1446"/>
      <c r="D106" s="1446"/>
      <c r="E106" s="751"/>
      <c r="F106" s="1445"/>
    </row>
    <row r="107" spans="1:7" s="1438" customFormat="1" ht="25.5">
      <c r="A107" s="1446"/>
      <c r="B107" s="1448" t="s">
        <v>684</v>
      </c>
      <c r="C107" s="1446"/>
      <c r="D107" s="1446"/>
      <c r="E107" s="751"/>
      <c r="F107" s="1445"/>
    </row>
    <row r="108" spans="1:7" s="1438" customFormat="1" ht="25.5">
      <c r="A108" s="1446"/>
      <c r="B108" s="1448" t="s">
        <v>685</v>
      </c>
      <c r="C108" s="1446"/>
      <c r="D108" s="1446"/>
      <c r="E108" s="751"/>
      <c r="F108" s="1445"/>
    </row>
    <row r="109" spans="1:7" s="1438" customFormat="1" ht="14.25">
      <c r="A109" s="1446"/>
      <c r="B109" s="1448" t="s">
        <v>686</v>
      </c>
      <c r="C109" s="1446"/>
      <c r="D109" s="1446"/>
      <c r="E109" s="751"/>
      <c r="F109" s="1445"/>
    </row>
    <row r="110" spans="1:7" s="1438" customFormat="1" ht="14.25">
      <c r="A110" s="1446"/>
      <c r="B110" s="1449" t="s">
        <v>798</v>
      </c>
      <c r="C110" s="1446"/>
      <c r="D110" s="1446"/>
      <c r="E110" s="751"/>
      <c r="F110" s="1445"/>
    </row>
    <row r="111" spans="1:7" s="1438" customFormat="1" ht="14.25">
      <c r="A111" s="1446"/>
      <c r="B111" s="1446"/>
      <c r="C111" s="1446"/>
      <c r="D111" s="1446"/>
      <c r="E111" s="751"/>
      <c r="F111" s="1445"/>
    </row>
    <row r="112" spans="1:7" ht="63.75">
      <c r="A112" s="859">
        <v>9</v>
      </c>
      <c r="B112" s="871" t="s">
        <v>799</v>
      </c>
      <c r="C112" s="471" t="s">
        <v>7</v>
      </c>
      <c r="D112" s="471">
        <v>1</v>
      </c>
      <c r="E112" s="737"/>
      <c r="F112" s="740">
        <f>D112*E112</f>
        <v>0</v>
      </c>
    </row>
    <row r="113" spans="1:7" s="729" customFormat="1">
      <c r="A113" s="484"/>
      <c r="B113" s="481" t="s">
        <v>788</v>
      </c>
      <c r="C113" s="482"/>
      <c r="D113" s="485"/>
      <c r="E113" s="193"/>
      <c r="F113" s="490"/>
      <c r="G113" s="2"/>
    </row>
    <row r="114" spans="1:7" s="1438" customFormat="1" ht="25.5">
      <c r="A114" s="1446"/>
      <c r="B114" s="1450" t="s">
        <v>687</v>
      </c>
      <c r="C114" s="1446"/>
      <c r="D114" s="1446"/>
      <c r="E114" s="751"/>
      <c r="F114" s="1445"/>
    </row>
    <row r="115" spans="1:7" s="1438" customFormat="1" ht="14.25">
      <c r="A115" s="1446"/>
      <c r="B115" s="1446"/>
      <c r="C115" s="1446"/>
      <c r="D115" s="1446"/>
      <c r="E115" s="751"/>
      <c r="F115" s="1445"/>
    </row>
    <row r="116" spans="1:7" ht="63.75">
      <c r="A116" s="859">
        <v>10</v>
      </c>
      <c r="B116" s="871" t="s">
        <v>800</v>
      </c>
      <c r="C116" s="471" t="s">
        <v>7</v>
      </c>
      <c r="D116" s="471">
        <v>1</v>
      </c>
      <c r="E116" s="737"/>
      <c r="F116" s="740">
        <f>D116*E116</f>
        <v>0</v>
      </c>
    </row>
    <row r="117" spans="1:7" s="729" customFormat="1">
      <c r="A117" s="484"/>
      <c r="B117" s="481" t="s">
        <v>788</v>
      </c>
      <c r="C117" s="482"/>
      <c r="D117" s="485"/>
      <c r="E117" s="193"/>
      <c r="F117" s="490"/>
      <c r="G117" s="2"/>
    </row>
    <row r="118" spans="1:7" s="1438" customFormat="1" ht="14.25">
      <c r="A118" s="1446"/>
      <c r="B118" s="1447" t="s">
        <v>801</v>
      </c>
      <c r="C118" s="1446"/>
      <c r="D118" s="1446"/>
      <c r="E118" s="751"/>
      <c r="F118" s="1445"/>
    </row>
    <row r="119" spans="1:7" s="1438" customFormat="1" ht="25.5">
      <c r="A119" s="1446"/>
      <c r="B119" s="1448" t="s">
        <v>802</v>
      </c>
      <c r="C119" s="1446"/>
      <c r="D119" s="1446"/>
      <c r="E119" s="751"/>
      <c r="F119" s="1445"/>
    </row>
    <row r="120" spans="1:7" s="1438" customFormat="1" ht="14.25">
      <c r="A120" s="1446"/>
      <c r="B120" s="1448" t="s">
        <v>804</v>
      </c>
      <c r="C120" s="1446"/>
      <c r="D120" s="1446"/>
      <c r="E120" s="751"/>
      <c r="F120" s="1445"/>
    </row>
    <row r="121" spans="1:7" s="1438" customFormat="1" ht="14.25">
      <c r="A121" s="1446"/>
      <c r="B121" s="1448" t="s">
        <v>803</v>
      </c>
      <c r="C121" s="1446"/>
      <c r="D121" s="1446"/>
      <c r="E121" s="751"/>
      <c r="F121" s="1445"/>
    </row>
    <row r="122" spans="1:7" s="1438" customFormat="1" ht="25.5">
      <c r="A122" s="1446"/>
      <c r="B122" s="1448" t="s">
        <v>805</v>
      </c>
      <c r="C122" s="1446"/>
      <c r="D122" s="1446"/>
      <c r="E122" s="751"/>
      <c r="F122" s="1445"/>
    </row>
    <row r="123" spans="1:7" s="1438" customFormat="1" ht="14.25">
      <c r="A123" s="1446"/>
      <c r="B123" s="1448" t="s">
        <v>688</v>
      </c>
      <c r="C123" s="1446"/>
      <c r="D123" s="1446"/>
      <c r="E123" s="751"/>
      <c r="F123" s="1445"/>
    </row>
    <row r="124" spans="1:7" s="1438" customFormat="1" ht="14.25">
      <c r="A124" s="1446"/>
      <c r="B124" s="1448" t="s">
        <v>807</v>
      </c>
      <c r="C124" s="1446"/>
      <c r="D124" s="1446"/>
      <c r="E124" s="751"/>
      <c r="F124" s="1445"/>
    </row>
    <row r="125" spans="1:7" s="1438" customFormat="1" ht="14.25">
      <c r="A125" s="1446"/>
      <c r="B125" s="1449" t="s">
        <v>806</v>
      </c>
      <c r="C125" s="1446"/>
      <c r="D125" s="1446"/>
      <c r="E125" s="751"/>
      <c r="F125" s="1445"/>
    </row>
    <row r="126" spans="1:7" s="1438" customFormat="1" ht="14.25">
      <c r="A126" s="1446"/>
      <c r="B126" s="1446"/>
      <c r="C126" s="1446"/>
      <c r="D126" s="1446"/>
      <c r="E126" s="751"/>
      <c r="F126" s="1445"/>
    </row>
    <row r="127" spans="1:7" ht="63.75">
      <c r="A127" s="859">
        <v>11</v>
      </c>
      <c r="B127" s="871" t="s">
        <v>808</v>
      </c>
      <c r="C127" s="471" t="s">
        <v>7</v>
      </c>
      <c r="D127" s="471">
        <v>6</v>
      </c>
      <c r="E127" s="737"/>
      <c r="F127" s="740">
        <f>D127*E127</f>
        <v>0</v>
      </c>
    </row>
    <row r="128" spans="1:7" s="729" customFormat="1">
      <c r="A128" s="484"/>
      <c r="B128" s="481" t="s">
        <v>788</v>
      </c>
      <c r="C128" s="482"/>
      <c r="D128" s="485"/>
      <c r="E128" s="193"/>
      <c r="F128" s="490"/>
      <c r="G128" s="2"/>
    </row>
    <row r="129" spans="1:7" s="1438" customFormat="1" ht="14.25">
      <c r="A129" s="1446"/>
      <c r="B129" s="1447" t="s">
        <v>689</v>
      </c>
      <c r="C129" s="1446"/>
      <c r="D129" s="1446"/>
      <c r="E129" s="751"/>
      <c r="F129" s="1445"/>
    </row>
    <row r="130" spans="1:7" s="1438" customFormat="1" ht="14.25">
      <c r="A130" s="1446"/>
      <c r="B130" s="1448" t="s">
        <v>690</v>
      </c>
      <c r="C130" s="1446"/>
      <c r="D130" s="1446"/>
      <c r="E130" s="751"/>
      <c r="F130" s="1445"/>
    </row>
    <row r="131" spans="1:7" s="1438" customFormat="1" ht="14.25">
      <c r="A131" s="1446"/>
      <c r="B131" s="1448" t="s">
        <v>691</v>
      </c>
      <c r="C131" s="1446"/>
      <c r="D131" s="1446"/>
      <c r="E131" s="751"/>
      <c r="F131" s="1445"/>
    </row>
    <row r="132" spans="1:7" s="1438" customFormat="1" ht="14.25">
      <c r="A132" s="1446"/>
      <c r="B132" s="1448" t="s">
        <v>692</v>
      </c>
      <c r="C132" s="1446"/>
      <c r="D132" s="1446"/>
      <c r="E132" s="751"/>
      <c r="F132" s="1445"/>
    </row>
    <row r="133" spans="1:7" s="1438" customFormat="1" ht="25.5">
      <c r="A133" s="1446"/>
      <c r="B133" s="1448" t="s">
        <v>693</v>
      </c>
      <c r="C133" s="1446"/>
      <c r="D133" s="1446"/>
      <c r="E133" s="751"/>
      <c r="F133" s="1445"/>
    </row>
    <row r="134" spans="1:7" s="1438" customFormat="1" ht="14.25">
      <c r="A134" s="1446"/>
      <c r="B134" s="1448" t="s">
        <v>694</v>
      </c>
      <c r="C134" s="1446"/>
      <c r="D134" s="1446"/>
      <c r="E134" s="751"/>
      <c r="F134" s="1445"/>
    </row>
    <row r="135" spans="1:7" s="1438" customFormat="1" ht="14.25">
      <c r="A135" s="1446"/>
      <c r="B135" s="1449" t="s">
        <v>695</v>
      </c>
      <c r="C135" s="1446"/>
      <c r="D135" s="1446"/>
      <c r="E135" s="751"/>
      <c r="F135" s="1445"/>
    </row>
    <row r="136" spans="1:7" s="1438" customFormat="1" ht="14.25">
      <c r="A136" s="1446"/>
      <c r="B136" s="1446"/>
      <c r="C136" s="1446"/>
      <c r="D136" s="1446"/>
      <c r="E136" s="751"/>
      <c r="F136" s="1445"/>
    </row>
    <row r="137" spans="1:7" ht="51">
      <c r="A137" s="859">
        <v>12</v>
      </c>
      <c r="B137" s="871" t="s">
        <v>809</v>
      </c>
      <c r="C137" s="471" t="s">
        <v>7</v>
      </c>
      <c r="D137" s="471">
        <v>6</v>
      </c>
      <c r="E137" s="737"/>
      <c r="F137" s="740">
        <f>D137*E137</f>
        <v>0</v>
      </c>
    </row>
    <row r="138" spans="1:7" s="729" customFormat="1">
      <c r="A138" s="484"/>
      <c r="B138" s="481" t="s">
        <v>788</v>
      </c>
      <c r="C138" s="482"/>
      <c r="D138" s="485"/>
      <c r="E138" s="193"/>
      <c r="F138" s="490"/>
      <c r="G138" s="2"/>
    </row>
    <row r="139" spans="1:7" s="1438" customFormat="1" ht="14.25">
      <c r="A139" s="1446"/>
      <c r="B139" s="1447" t="s">
        <v>696</v>
      </c>
      <c r="C139" s="1446"/>
      <c r="D139" s="1446"/>
      <c r="E139" s="751"/>
      <c r="F139" s="1445"/>
    </row>
    <row r="140" spans="1:7" s="1438" customFormat="1" ht="25.5">
      <c r="A140" s="1446"/>
      <c r="B140" s="1449" t="s">
        <v>697</v>
      </c>
      <c r="C140" s="1446"/>
      <c r="D140" s="1446"/>
      <c r="E140" s="751"/>
      <c r="F140" s="1445"/>
    </row>
    <row r="141" spans="1:7" s="1438" customFormat="1" ht="14.25">
      <c r="A141" s="1446"/>
      <c r="B141" s="1446"/>
      <c r="C141" s="1446"/>
      <c r="D141" s="1446"/>
      <c r="E141" s="751"/>
      <c r="F141" s="1445"/>
    </row>
    <row r="142" spans="1:7" ht="51">
      <c r="A142" s="859">
        <v>13</v>
      </c>
      <c r="B142" s="871" t="s">
        <v>810</v>
      </c>
      <c r="C142" s="471" t="s">
        <v>7</v>
      </c>
      <c r="D142" s="471">
        <v>2</v>
      </c>
      <c r="E142" s="737"/>
      <c r="F142" s="740">
        <f>D142*E142</f>
        <v>0</v>
      </c>
    </row>
    <row r="143" spans="1:7" s="729" customFormat="1">
      <c r="A143" s="484"/>
      <c r="B143" s="481" t="s">
        <v>788</v>
      </c>
      <c r="C143" s="482"/>
      <c r="D143" s="485"/>
      <c r="E143" s="193"/>
      <c r="F143" s="490"/>
      <c r="G143" s="2"/>
    </row>
    <row r="144" spans="1:7" s="1438" customFormat="1" ht="14.25">
      <c r="A144" s="1446"/>
      <c r="B144" s="1447" t="s">
        <v>698</v>
      </c>
      <c r="C144" s="1446"/>
      <c r="D144" s="1446"/>
      <c r="E144" s="751"/>
      <c r="F144" s="1445"/>
    </row>
    <row r="145" spans="1:7" s="1438" customFormat="1" ht="14.25">
      <c r="A145" s="1446"/>
      <c r="B145" s="1448" t="s">
        <v>699</v>
      </c>
      <c r="C145" s="1446"/>
      <c r="D145" s="1446"/>
      <c r="E145" s="751"/>
      <c r="F145" s="1445"/>
    </row>
    <row r="146" spans="1:7" s="1438" customFormat="1" ht="14.25">
      <c r="A146" s="1446"/>
      <c r="B146" s="1448" t="s">
        <v>700</v>
      </c>
      <c r="C146" s="1446"/>
      <c r="D146" s="1446"/>
      <c r="E146" s="751"/>
      <c r="F146" s="1445"/>
    </row>
    <row r="147" spans="1:7" s="1438" customFormat="1" ht="14.25">
      <c r="A147" s="1446"/>
      <c r="B147" s="1449" t="s">
        <v>701</v>
      </c>
      <c r="C147" s="1446"/>
      <c r="D147" s="1446"/>
      <c r="E147" s="751"/>
      <c r="F147" s="1445"/>
    </row>
    <row r="148" spans="1:7" s="1438" customFormat="1" ht="14.25">
      <c r="A148" s="1446"/>
      <c r="B148" s="1446"/>
      <c r="C148" s="1446"/>
      <c r="D148" s="1446"/>
      <c r="E148" s="751"/>
      <c r="F148" s="1445"/>
    </row>
    <row r="149" spans="1:7" ht="63.75">
      <c r="A149" s="859">
        <v>14</v>
      </c>
      <c r="B149" s="871" t="s">
        <v>811</v>
      </c>
      <c r="C149" s="471" t="s">
        <v>7</v>
      </c>
      <c r="D149" s="471">
        <v>63</v>
      </c>
      <c r="E149" s="737"/>
      <c r="F149" s="740">
        <f>D149*E149</f>
        <v>0</v>
      </c>
    </row>
    <row r="150" spans="1:7" s="729" customFormat="1">
      <c r="A150" s="484"/>
      <c r="B150" s="481" t="s">
        <v>788</v>
      </c>
      <c r="C150" s="482"/>
      <c r="D150" s="485"/>
      <c r="E150" s="193"/>
      <c r="F150" s="490"/>
      <c r="G150" s="2"/>
    </row>
    <row r="151" spans="1:7" s="1438" customFormat="1" ht="14.25">
      <c r="A151" s="1446"/>
      <c r="B151" s="1447" t="s">
        <v>814</v>
      </c>
      <c r="C151" s="1446"/>
      <c r="D151" s="1446"/>
      <c r="E151" s="751"/>
      <c r="F151" s="1445"/>
    </row>
    <row r="152" spans="1:7" s="1438" customFormat="1" ht="14.25">
      <c r="A152" s="1446"/>
      <c r="B152" s="1448" t="s">
        <v>702</v>
      </c>
      <c r="C152" s="1446"/>
      <c r="D152" s="1446"/>
      <c r="E152" s="751"/>
      <c r="F152" s="1445"/>
    </row>
    <row r="153" spans="1:7" s="1438" customFormat="1" ht="14.25">
      <c r="A153" s="1446"/>
      <c r="B153" s="1448" t="s">
        <v>703</v>
      </c>
      <c r="C153" s="1446"/>
      <c r="D153" s="1446"/>
      <c r="E153" s="751"/>
      <c r="F153" s="1445"/>
    </row>
    <row r="154" spans="1:7" s="1438" customFormat="1" ht="14.25">
      <c r="A154" s="1446"/>
      <c r="B154" s="1449" t="s">
        <v>704</v>
      </c>
      <c r="C154" s="1446"/>
      <c r="D154" s="1446"/>
      <c r="E154" s="751"/>
      <c r="F154" s="1445"/>
    </row>
    <row r="155" spans="1:7" s="1438" customFormat="1" ht="14.25">
      <c r="A155" s="1446"/>
      <c r="B155" s="1446"/>
      <c r="C155" s="1446"/>
      <c r="D155" s="1446"/>
      <c r="E155" s="751"/>
      <c r="F155" s="1445"/>
    </row>
    <row r="156" spans="1:7" ht="63.75">
      <c r="A156" s="859">
        <v>15</v>
      </c>
      <c r="B156" s="871" t="s">
        <v>812</v>
      </c>
      <c r="C156" s="471" t="s">
        <v>7</v>
      </c>
      <c r="D156" s="471">
        <v>1</v>
      </c>
      <c r="E156" s="737"/>
      <c r="F156" s="740">
        <f>D156*E156</f>
        <v>0</v>
      </c>
    </row>
    <row r="157" spans="1:7" s="729" customFormat="1">
      <c r="A157" s="484"/>
      <c r="B157" s="481" t="s">
        <v>788</v>
      </c>
      <c r="C157" s="482"/>
      <c r="D157" s="485"/>
      <c r="E157" s="193"/>
      <c r="F157" s="490"/>
      <c r="G157" s="2"/>
    </row>
    <row r="158" spans="1:7" s="1438" customFormat="1" ht="14.25">
      <c r="A158" s="1446"/>
      <c r="B158" s="1447" t="s">
        <v>813</v>
      </c>
      <c r="C158" s="1446"/>
      <c r="D158" s="1446"/>
      <c r="E158" s="751"/>
      <c r="F158" s="1445"/>
    </row>
    <row r="159" spans="1:7" s="1438" customFormat="1" ht="14.25">
      <c r="A159" s="1446"/>
      <c r="B159" s="1448" t="s">
        <v>705</v>
      </c>
      <c r="C159" s="1446"/>
      <c r="D159" s="1446"/>
      <c r="E159" s="751"/>
      <c r="F159" s="1445"/>
    </row>
    <row r="160" spans="1:7" s="1438" customFormat="1" ht="14.25">
      <c r="A160" s="1446"/>
      <c r="B160" s="1448" t="s">
        <v>702</v>
      </c>
      <c r="C160" s="1446"/>
      <c r="D160" s="1446"/>
      <c r="E160" s="751"/>
      <c r="F160" s="1445"/>
    </row>
    <row r="161" spans="1:7" s="1438" customFormat="1" ht="14.25">
      <c r="A161" s="1446"/>
      <c r="B161" s="1448" t="s">
        <v>703</v>
      </c>
      <c r="C161" s="1446"/>
      <c r="D161" s="1446"/>
      <c r="E161" s="751"/>
      <c r="F161" s="1445"/>
    </row>
    <row r="162" spans="1:7" s="1438" customFormat="1" ht="14.25">
      <c r="A162" s="1446"/>
      <c r="B162" s="1449" t="s">
        <v>706</v>
      </c>
      <c r="C162" s="1446"/>
      <c r="D162" s="1446"/>
      <c r="E162" s="751"/>
      <c r="F162" s="1445"/>
    </row>
    <row r="163" spans="1:7" s="1438" customFormat="1" ht="14.25">
      <c r="A163" s="1446"/>
      <c r="B163" s="1446"/>
      <c r="C163" s="1446"/>
      <c r="D163" s="1446"/>
      <c r="E163" s="751"/>
      <c r="F163" s="1445"/>
    </row>
    <row r="164" spans="1:7" ht="51">
      <c r="A164" s="859">
        <v>16</v>
      </c>
      <c r="B164" s="871" t="s">
        <v>815</v>
      </c>
      <c r="C164" s="471" t="s">
        <v>7</v>
      </c>
      <c r="D164" s="471">
        <v>64</v>
      </c>
      <c r="E164" s="737"/>
      <c r="F164" s="740">
        <f>D164*E164</f>
        <v>0</v>
      </c>
    </row>
    <row r="165" spans="1:7" s="729" customFormat="1">
      <c r="A165" s="484"/>
      <c r="B165" s="481" t="s">
        <v>788</v>
      </c>
      <c r="C165" s="482"/>
      <c r="D165" s="485"/>
      <c r="E165" s="193"/>
      <c r="F165" s="490"/>
      <c r="G165" s="2"/>
    </row>
    <row r="166" spans="1:7" s="1438" customFormat="1" ht="14.25">
      <c r="A166" s="1446"/>
      <c r="B166" s="1447" t="s">
        <v>707</v>
      </c>
      <c r="C166" s="1446"/>
      <c r="D166" s="1446"/>
      <c r="E166" s="751"/>
      <c r="F166" s="1445"/>
    </row>
    <row r="167" spans="1:7" s="1438" customFormat="1" ht="14.25">
      <c r="A167" s="1446"/>
      <c r="B167" s="1449" t="s">
        <v>708</v>
      </c>
      <c r="C167" s="1446"/>
      <c r="D167" s="1446"/>
      <c r="E167" s="751"/>
      <c r="F167" s="1445"/>
    </row>
    <row r="168" spans="1:7" s="1438" customFormat="1" ht="14.25">
      <c r="A168" s="1446"/>
      <c r="B168" s="1446"/>
      <c r="C168" s="1446"/>
      <c r="D168" s="1446"/>
      <c r="E168" s="751"/>
      <c r="F168" s="1445"/>
    </row>
    <row r="169" spans="1:7" ht="51">
      <c r="A169" s="859">
        <v>17</v>
      </c>
      <c r="B169" s="871" t="s">
        <v>816</v>
      </c>
      <c r="C169" s="471" t="s">
        <v>7</v>
      </c>
      <c r="D169" s="471">
        <v>33</v>
      </c>
      <c r="E169" s="737"/>
      <c r="F169" s="740">
        <f>D169*E169</f>
        <v>0</v>
      </c>
    </row>
    <row r="170" spans="1:7" s="729" customFormat="1">
      <c r="A170" s="484"/>
      <c r="B170" s="481" t="s">
        <v>788</v>
      </c>
      <c r="C170" s="482"/>
      <c r="D170" s="485"/>
      <c r="E170" s="193"/>
      <c r="F170" s="490"/>
      <c r="G170" s="2"/>
    </row>
    <row r="171" spans="1:7" s="1438" customFormat="1" ht="14.25">
      <c r="A171" s="1446"/>
      <c r="B171" s="1447" t="s">
        <v>709</v>
      </c>
      <c r="C171" s="1446"/>
      <c r="D171" s="1446"/>
      <c r="E171" s="751"/>
      <c r="F171" s="1445"/>
    </row>
    <row r="172" spans="1:7" s="1438" customFormat="1" ht="14.25">
      <c r="A172" s="1446"/>
      <c r="B172" s="1449" t="s">
        <v>710</v>
      </c>
      <c r="C172" s="1446"/>
      <c r="D172" s="1446"/>
      <c r="E172" s="751"/>
      <c r="F172" s="1445"/>
    </row>
    <row r="173" spans="1:7" s="1438" customFormat="1" ht="14.25">
      <c r="A173" s="1446"/>
      <c r="B173" s="1446"/>
      <c r="C173" s="1446"/>
      <c r="D173" s="1446"/>
      <c r="E173" s="751"/>
      <c r="F173" s="1445"/>
    </row>
    <row r="174" spans="1:7" ht="63.75">
      <c r="A174" s="859">
        <v>18</v>
      </c>
      <c r="B174" s="871" t="s">
        <v>817</v>
      </c>
      <c r="C174" s="471" t="s">
        <v>7</v>
      </c>
      <c r="D174" s="471">
        <v>2</v>
      </c>
      <c r="E174" s="737"/>
      <c r="F174" s="740">
        <f>D174*E174</f>
        <v>0</v>
      </c>
    </row>
    <row r="175" spans="1:7" s="729" customFormat="1">
      <c r="A175" s="484"/>
      <c r="B175" s="481" t="s">
        <v>788</v>
      </c>
      <c r="C175" s="482"/>
      <c r="D175" s="485"/>
      <c r="E175" s="193"/>
      <c r="F175" s="490"/>
      <c r="G175" s="2"/>
    </row>
    <row r="176" spans="1:7" s="1438" customFormat="1" ht="14.25">
      <c r="A176" s="1446"/>
      <c r="B176" s="1447" t="s">
        <v>711</v>
      </c>
      <c r="C176" s="1446"/>
      <c r="D176" s="1446"/>
      <c r="E176" s="751"/>
      <c r="F176" s="1445"/>
    </row>
    <row r="177" spans="1:7" s="1438" customFormat="1" ht="14.25">
      <c r="A177" s="1446"/>
      <c r="B177" s="1448" t="s">
        <v>712</v>
      </c>
      <c r="C177" s="1446"/>
      <c r="D177" s="1446"/>
      <c r="E177" s="751"/>
      <c r="F177" s="1445"/>
    </row>
    <row r="178" spans="1:7" s="1438" customFormat="1" ht="14.25">
      <c r="A178" s="1446"/>
      <c r="B178" s="1449" t="s">
        <v>713</v>
      </c>
      <c r="C178" s="1446"/>
      <c r="D178" s="1446"/>
      <c r="E178" s="751"/>
      <c r="F178" s="1445"/>
    </row>
    <row r="179" spans="1:7" s="1438" customFormat="1" ht="14.25">
      <c r="A179" s="1446"/>
      <c r="B179" s="1446"/>
      <c r="C179" s="1446"/>
      <c r="D179" s="1446"/>
      <c r="E179" s="751"/>
      <c r="F179" s="1445"/>
    </row>
    <row r="180" spans="1:7" ht="63.75">
      <c r="A180" s="859">
        <v>19</v>
      </c>
      <c r="B180" s="871" t="s">
        <v>818</v>
      </c>
      <c r="C180" s="471" t="s">
        <v>7</v>
      </c>
      <c r="D180" s="471">
        <v>1</v>
      </c>
      <c r="E180" s="737"/>
      <c r="F180" s="740">
        <f>D180*E180</f>
        <v>0</v>
      </c>
    </row>
    <row r="181" spans="1:7" s="729" customFormat="1">
      <c r="A181" s="484"/>
      <c r="B181" s="481" t="s">
        <v>788</v>
      </c>
      <c r="C181" s="482"/>
      <c r="D181" s="485"/>
      <c r="E181" s="193"/>
      <c r="F181" s="490"/>
      <c r="G181" s="2"/>
    </row>
    <row r="182" spans="1:7" s="1438" customFormat="1" ht="14.25">
      <c r="A182" s="1446"/>
      <c r="B182" s="1447" t="s">
        <v>714</v>
      </c>
      <c r="C182" s="1446"/>
      <c r="D182" s="1446"/>
      <c r="E182" s="751"/>
      <c r="F182" s="1445"/>
    </row>
    <row r="183" spans="1:7" s="1438" customFormat="1" ht="14.25">
      <c r="A183" s="1446"/>
      <c r="B183" s="1448" t="s">
        <v>715</v>
      </c>
      <c r="C183" s="1446"/>
      <c r="D183" s="1446"/>
      <c r="E183" s="751"/>
      <c r="F183" s="1445"/>
    </row>
    <row r="184" spans="1:7" s="1438" customFormat="1" ht="14.25">
      <c r="A184" s="1446"/>
      <c r="B184" s="1449" t="s">
        <v>716</v>
      </c>
      <c r="C184" s="1446"/>
      <c r="D184" s="1446"/>
      <c r="E184" s="751"/>
      <c r="F184" s="1445"/>
    </row>
    <row r="185" spans="1:7" s="1438" customFormat="1" ht="14.25">
      <c r="A185" s="1446"/>
      <c r="B185" s="1446"/>
      <c r="C185" s="1446"/>
      <c r="D185" s="1446"/>
      <c r="E185" s="751"/>
      <c r="F185" s="1445"/>
    </row>
    <row r="186" spans="1:7" ht="51">
      <c r="A186" s="859">
        <v>20</v>
      </c>
      <c r="B186" s="871" t="s">
        <v>819</v>
      </c>
      <c r="C186" s="471" t="s">
        <v>7</v>
      </c>
      <c r="D186" s="471">
        <v>50</v>
      </c>
      <c r="E186" s="737"/>
      <c r="F186" s="740">
        <f>D186*E186</f>
        <v>0</v>
      </c>
    </row>
    <row r="187" spans="1:7" s="729" customFormat="1">
      <c r="A187" s="484"/>
      <c r="B187" s="481" t="s">
        <v>788</v>
      </c>
      <c r="C187" s="482"/>
      <c r="D187" s="485"/>
      <c r="E187" s="193"/>
      <c r="F187" s="490"/>
      <c r="G187" s="2"/>
    </row>
    <row r="188" spans="1:7" s="1438" customFormat="1" ht="14.25">
      <c r="A188" s="1446"/>
      <c r="B188" s="1450" t="s">
        <v>717</v>
      </c>
      <c r="C188" s="1446"/>
      <c r="D188" s="1446"/>
      <c r="E188" s="751"/>
      <c r="F188" s="1445"/>
    </row>
    <row r="189" spans="1:7" s="1438" customFormat="1" ht="14.25">
      <c r="A189" s="1446"/>
      <c r="B189" s="1446"/>
      <c r="C189" s="1446"/>
      <c r="D189" s="1446"/>
      <c r="E189" s="751"/>
      <c r="F189" s="1445"/>
    </row>
    <row r="190" spans="1:7" ht="63.75">
      <c r="A190" s="859">
        <v>21</v>
      </c>
      <c r="B190" s="871" t="s">
        <v>820</v>
      </c>
      <c r="C190" s="471" t="s">
        <v>7</v>
      </c>
      <c r="D190" s="471">
        <v>1</v>
      </c>
      <c r="E190" s="737"/>
      <c r="F190" s="740">
        <f>D190*E190</f>
        <v>0</v>
      </c>
    </row>
    <row r="191" spans="1:7" s="729" customFormat="1">
      <c r="A191" s="484"/>
      <c r="B191" s="481" t="s">
        <v>788</v>
      </c>
      <c r="C191" s="482"/>
      <c r="D191" s="485"/>
      <c r="E191" s="193"/>
      <c r="F191" s="490"/>
      <c r="G191" s="2"/>
    </row>
    <row r="192" spans="1:7" s="1438" customFormat="1" ht="25.5">
      <c r="A192" s="1446"/>
      <c r="B192" s="1447" t="s">
        <v>718</v>
      </c>
      <c r="C192" s="1446"/>
      <c r="D192" s="1446"/>
      <c r="E192" s="751"/>
      <c r="F192" s="1445"/>
    </row>
    <row r="193" spans="1:7" s="1438" customFormat="1" ht="14.25">
      <c r="A193" s="1446"/>
      <c r="B193" s="1449" t="s">
        <v>708</v>
      </c>
      <c r="C193" s="1446"/>
      <c r="D193" s="1446"/>
      <c r="E193" s="751"/>
      <c r="F193" s="1445"/>
    </row>
    <row r="194" spans="1:7" s="1438" customFormat="1" ht="14.25">
      <c r="A194" s="1446"/>
      <c r="B194" s="1446"/>
      <c r="C194" s="1446"/>
      <c r="D194" s="1446"/>
      <c r="E194" s="751"/>
      <c r="F194" s="1445"/>
    </row>
    <row r="195" spans="1:7" ht="63.75">
      <c r="A195" s="859">
        <v>22</v>
      </c>
      <c r="B195" s="871" t="s">
        <v>821</v>
      </c>
      <c r="C195" s="471" t="s">
        <v>7</v>
      </c>
      <c r="D195" s="471">
        <v>1</v>
      </c>
      <c r="E195" s="737"/>
      <c r="F195" s="740">
        <f>D195*E195</f>
        <v>0</v>
      </c>
    </row>
    <row r="196" spans="1:7" s="729" customFormat="1">
      <c r="A196" s="484"/>
      <c r="B196" s="481" t="s">
        <v>788</v>
      </c>
      <c r="C196" s="482"/>
      <c r="D196" s="485"/>
      <c r="E196" s="193"/>
      <c r="F196" s="490"/>
      <c r="G196" s="2"/>
    </row>
    <row r="197" spans="1:7" s="1438" customFormat="1" ht="14.25">
      <c r="A197" s="1446"/>
      <c r="B197" s="1447" t="s">
        <v>719</v>
      </c>
      <c r="C197" s="1446"/>
      <c r="D197" s="1446"/>
      <c r="E197" s="751"/>
      <c r="F197" s="1445"/>
    </row>
    <row r="198" spans="1:7" s="1438" customFormat="1" ht="14.25">
      <c r="A198" s="1446"/>
      <c r="B198" s="1448" t="s">
        <v>720</v>
      </c>
      <c r="C198" s="1446"/>
      <c r="D198" s="1446"/>
      <c r="E198" s="751"/>
      <c r="F198" s="1445"/>
    </row>
    <row r="199" spans="1:7" s="1438" customFormat="1" ht="14.25">
      <c r="A199" s="1446"/>
      <c r="B199" s="1448" t="s">
        <v>721</v>
      </c>
      <c r="C199" s="1446"/>
      <c r="D199" s="1446"/>
      <c r="E199" s="751"/>
      <c r="F199" s="1445"/>
    </row>
    <row r="200" spans="1:7" s="1438" customFormat="1" ht="14.25">
      <c r="A200" s="1446"/>
      <c r="B200" s="1449" t="s">
        <v>677</v>
      </c>
      <c r="C200" s="1446"/>
      <c r="D200" s="1446"/>
      <c r="E200" s="751"/>
      <c r="F200" s="1445"/>
    </row>
    <row r="201" spans="1:7" s="1438" customFormat="1" ht="14.25">
      <c r="A201" s="1446"/>
      <c r="B201" s="1446"/>
      <c r="C201" s="1446"/>
      <c r="D201" s="1446"/>
      <c r="E201" s="751"/>
      <c r="F201" s="1445"/>
    </row>
    <row r="202" spans="1:7" ht="63.75">
      <c r="A202" s="859">
        <v>23</v>
      </c>
      <c r="B202" s="871" t="s">
        <v>822</v>
      </c>
      <c r="C202" s="471" t="s">
        <v>7</v>
      </c>
      <c r="D202" s="471">
        <v>1</v>
      </c>
      <c r="E202" s="737"/>
      <c r="F202" s="740">
        <f>D202*E202</f>
        <v>0</v>
      </c>
    </row>
    <row r="203" spans="1:7" s="729" customFormat="1">
      <c r="A203" s="484"/>
      <c r="B203" s="481" t="s">
        <v>788</v>
      </c>
      <c r="C203" s="482"/>
      <c r="D203" s="485"/>
      <c r="E203" s="193"/>
      <c r="F203" s="490"/>
      <c r="G203" s="2"/>
    </row>
    <row r="204" spans="1:7" s="1438" customFormat="1" ht="14.25">
      <c r="A204" s="1446"/>
      <c r="B204" s="1447" t="s">
        <v>722</v>
      </c>
      <c r="C204" s="1446"/>
      <c r="D204" s="1446"/>
      <c r="E204" s="751"/>
      <c r="F204" s="1445"/>
    </row>
    <row r="205" spans="1:7" s="1438" customFormat="1" ht="14.25">
      <c r="A205" s="1446"/>
      <c r="B205" s="1449" t="s">
        <v>723</v>
      </c>
      <c r="C205" s="1446"/>
      <c r="D205" s="1446"/>
      <c r="E205" s="751"/>
      <c r="F205" s="1445"/>
    </row>
    <row r="206" spans="1:7" s="1438" customFormat="1" ht="14.25">
      <c r="A206" s="1446"/>
      <c r="B206" s="1446"/>
      <c r="C206" s="1446"/>
      <c r="D206" s="1446"/>
      <c r="E206" s="751"/>
      <c r="F206" s="1445"/>
    </row>
    <row r="207" spans="1:7" ht="51">
      <c r="A207" s="859">
        <v>24</v>
      </c>
      <c r="B207" s="871" t="s">
        <v>823</v>
      </c>
      <c r="C207" s="471" t="s">
        <v>7</v>
      </c>
      <c r="D207" s="471">
        <v>1</v>
      </c>
      <c r="E207" s="737"/>
      <c r="F207" s="740">
        <f>D207*E207</f>
        <v>0</v>
      </c>
    </row>
    <row r="208" spans="1:7" s="729" customFormat="1">
      <c r="A208" s="484"/>
      <c r="B208" s="481" t="s">
        <v>788</v>
      </c>
      <c r="C208" s="482"/>
      <c r="D208" s="485"/>
      <c r="E208" s="193"/>
      <c r="F208" s="490"/>
      <c r="G208" s="2"/>
    </row>
    <row r="209" spans="1:7" s="1438" customFormat="1" ht="14.25">
      <c r="A209" s="1446"/>
      <c r="B209" s="1447" t="s">
        <v>824</v>
      </c>
      <c r="C209" s="1446"/>
      <c r="D209" s="1446"/>
      <c r="E209" s="751"/>
      <c r="F209" s="1445"/>
    </row>
    <row r="210" spans="1:7" s="1438" customFormat="1" ht="14.25">
      <c r="A210" s="1446"/>
      <c r="B210" s="1449" t="s">
        <v>724</v>
      </c>
      <c r="C210" s="1446"/>
      <c r="D210" s="1446"/>
      <c r="E210" s="751"/>
      <c r="F210" s="1445"/>
    </row>
    <row r="211" spans="1:7" s="1438" customFormat="1" ht="14.25">
      <c r="A211" s="1446"/>
      <c r="B211" s="1446"/>
      <c r="C211" s="1446"/>
      <c r="D211" s="1446"/>
      <c r="E211" s="751"/>
      <c r="F211" s="1445"/>
    </row>
    <row r="212" spans="1:7" ht="51">
      <c r="A212" s="859">
        <v>25</v>
      </c>
      <c r="B212" s="871" t="s">
        <v>825</v>
      </c>
      <c r="C212" s="471" t="s">
        <v>7</v>
      </c>
      <c r="D212" s="471">
        <v>5</v>
      </c>
      <c r="E212" s="737"/>
      <c r="F212" s="740">
        <f>D212*E212</f>
        <v>0</v>
      </c>
    </row>
    <row r="213" spans="1:7" s="729" customFormat="1">
      <c r="A213" s="484"/>
      <c r="B213" s="481" t="s">
        <v>788</v>
      </c>
      <c r="C213" s="482"/>
      <c r="D213" s="485"/>
      <c r="E213" s="193"/>
      <c r="F213" s="490"/>
      <c r="G213" s="2"/>
    </row>
    <row r="214" spans="1:7" s="1438" customFormat="1" ht="14.25">
      <c r="A214" s="1446"/>
      <c r="B214" s="1447" t="s">
        <v>725</v>
      </c>
      <c r="C214" s="1446"/>
      <c r="D214" s="1446"/>
      <c r="E214" s="751"/>
      <c r="F214" s="1445"/>
    </row>
    <row r="215" spans="1:7" s="1438" customFormat="1" ht="25.5">
      <c r="A215" s="1446"/>
      <c r="B215" s="1448" t="s">
        <v>826</v>
      </c>
      <c r="C215" s="1446"/>
      <c r="D215" s="1446"/>
      <c r="E215" s="751"/>
      <c r="F215" s="1445"/>
    </row>
    <row r="216" spans="1:7" s="1438" customFormat="1" ht="14.25">
      <c r="A216" s="1446"/>
      <c r="B216" s="1448" t="s">
        <v>827</v>
      </c>
      <c r="C216" s="1446"/>
      <c r="D216" s="1446"/>
      <c r="E216" s="751"/>
      <c r="F216" s="1445"/>
    </row>
    <row r="217" spans="1:7" s="1438" customFormat="1" ht="14.25">
      <c r="A217" s="1446"/>
      <c r="B217" s="1448" t="s">
        <v>726</v>
      </c>
      <c r="C217" s="1446"/>
      <c r="D217" s="1446"/>
      <c r="E217" s="751"/>
      <c r="F217" s="1445"/>
    </row>
    <row r="218" spans="1:7" s="1438" customFormat="1" ht="14.25">
      <c r="A218" s="1446"/>
      <c r="B218" s="1449" t="s">
        <v>727</v>
      </c>
      <c r="C218" s="1446"/>
      <c r="D218" s="1446"/>
      <c r="E218" s="751"/>
      <c r="F218" s="1445"/>
    </row>
    <row r="219" spans="1:7" s="1438" customFormat="1" ht="14.25">
      <c r="A219" s="1446"/>
      <c r="B219" s="1446"/>
      <c r="C219" s="1446"/>
      <c r="D219" s="1446"/>
      <c r="E219" s="751"/>
      <c r="F219" s="1445"/>
    </row>
    <row r="220" spans="1:7" ht="51">
      <c r="A220" s="859">
        <v>26</v>
      </c>
      <c r="B220" s="871" t="s">
        <v>828</v>
      </c>
      <c r="C220" s="471" t="s">
        <v>7</v>
      </c>
      <c r="D220" s="471">
        <v>2</v>
      </c>
      <c r="E220" s="737"/>
      <c r="F220" s="740">
        <f>D220*E220</f>
        <v>0</v>
      </c>
    </row>
    <row r="221" spans="1:7" s="729" customFormat="1">
      <c r="A221" s="484"/>
      <c r="B221" s="481" t="s">
        <v>788</v>
      </c>
      <c r="C221" s="482"/>
      <c r="D221" s="485"/>
      <c r="E221" s="193"/>
      <c r="F221" s="490"/>
      <c r="G221" s="2"/>
    </row>
    <row r="222" spans="1:7" s="1438" customFormat="1" ht="14.25">
      <c r="A222" s="1446"/>
      <c r="B222" s="1447" t="s">
        <v>728</v>
      </c>
      <c r="C222" s="1446"/>
      <c r="D222" s="1446"/>
      <c r="E222" s="751"/>
      <c r="F222" s="1445"/>
    </row>
    <row r="223" spans="1:7" s="1438" customFormat="1" ht="14.25">
      <c r="A223" s="1446"/>
      <c r="B223" s="1448" t="s">
        <v>729</v>
      </c>
      <c r="C223" s="1446"/>
      <c r="D223" s="1446"/>
      <c r="E223" s="751"/>
      <c r="F223" s="1445"/>
    </row>
    <row r="224" spans="1:7" s="1438" customFormat="1" ht="14.25">
      <c r="A224" s="1446"/>
      <c r="B224" s="1448" t="s">
        <v>730</v>
      </c>
      <c r="C224" s="1446"/>
      <c r="D224" s="1446"/>
      <c r="E224" s="751"/>
      <c r="F224" s="1445"/>
    </row>
    <row r="225" spans="1:7" s="1438" customFormat="1" ht="14.25">
      <c r="A225" s="1446"/>
      <c r="B225" s="1448" t="s">
        <v>731</v>
      </c>
      <c r="C225" s="1446"/>
      <c r="D225" s="1446"/>
      <c r="E225" s="751"/>
      <c r="F225" s="1445"/>
    </row>
    <row r="226" spans="1:7" s="1438" customFormat="1" ht="14.25">
      <c r="A226" s="1446"/>
      <c r="B226" s="1448" t="s">
        <v>732</v>
      </c>
      <c r="C226" s="1446"/>
      <c r="D226" s="1446"/>
      <c r="E226" s="751"/>
      <c r="F226" s="1445"/>
    </row>
    <row r="227" spans="1:7" s="1438" customFormat="1" ht="25.5">
      <c r="A227" s="1446"/>
      <c r="B227" s="1448" t="s">
        <v>733</v>
      </c>
      <c r="C227" s="1446"/>
      <c r="D227" s="1446"/>
      <c r="E227" s="751"/>
      <c r="F227" s="1445"/>
    </row>
    <row r="228" spans="1:7" s="1438" customFormat="1" ht="14.25">
      <c r="A228" s="1446"/>
      <c r="B228" s="1448" t="s">
        <v>734</v>
      </c>
      <c r="C228" s="1446"/>
      <c r="D228" s="1446"/>
      <c r="E228" s="751"/>
      <c r="F228" s="1445"/>
    </row>
    <row r="229" spans="1:7" s="1438" customFormat="1" ht="14.25">
      <c r="A229" s="1446"/>
      <c r="B229" s="1448" t="s">
        <v>735</v>
      </c>
      <c r="C229" s="1446"/>
      <c r="D229" s="1446"/>
      <c r="E229" s="751"/>
      <c r="F229" s="1445"/>
    </row>
    <row r="230" spans="1:7" s="1438" customFormat="1" ht="14.25">
      <c r="A230" s="1446"/>
      <c r="B230" s="1448" t="s">
        <v>736</v>
      </c>
      <c r="C230" s="1446"/>
      <c r="D230" s="1446"/>
      <c r="E230" s="751"/>
      <c r="F230" s="1445"/>
    </row>
    <row r="231" spans="1:7" s="1438" customFormat="1" ht="25.5">
      <c r="A231" s="1446"/>
      <c r="B231" s="1448" t="s">
        <v>737</v>
      </c>
      <c r="C231" s="1446"/>
      <c r="D231" s="1446"/>
      <c r="E231" s="751"/>
      <c r="F231" s="1445"/>
    </row>
    <row r="232" spans="1:7" s="1438" customFormat="1" ht="14.25">
      <c r="A232" s="1446"/>
      <c r="B232" s="1449" t="s">
        <v>738</v>
      </c>
      <c r="C232" s="1446"/>
      <c r="D232" s="1446"/>
      <c r="E232" s="751"/>
      <c r="F232" s="1445"/>
    </row>
    <row r="233" spans="1:7" s="1438" customFormat="1" ht="14.25">
      <c r="A233" s="1446"/>
      <c r="B233" s="1446"/>
      <c r="C233" s="1446"/>
      <c r="D233" s="1446"/>
      <c r="E233" s="751"/>
      <c r="F233" s="1445"/>
    </row>
    <row r="234" spans="1:7" ht="51">
      <c r="A234" s="859">
        <v>27</v>
      </c>
      <c r="B234" s="871" t="s">
        <v>829</v>
      </c>
      <c r="C234" s="471" t="s">
        <v>7</v>
      </c>
      <c r="D234" s="471">
        <v>10</v>
      </c>
      <c r="E234" s="737"/>
      <c r="F234" s="740">
        <f>D234*E234</f>
        <v>0</v>
      </c>
    </row>
    <row r="235" spans="1:7" s="729" customFormat="1">
      <c r="A235" s="484"/>
      <c r="B235" s="481" t="s">
        <v>788</v>
      </c>
      <c r="C235" s="482"/>
      <c r="D235" s="485"/>
      <c r="E235" s="193"/>
      <c r="F235" s="490"/>
      <c r="G235" s="2"/>
    </row>
    <row r="236" spans="1:7" s="1438" customFormat="1" ht="14.25">
      <c r="A236" s="1446"/>
      <c r="B236" s="1447" t="s">
        <v>739</v>
      </c>
      <c r="C236" s="1446"/>
      <c r="D236" s="1446"/>
      <c r="E236" s="751"/>
      <c r="F236" s="1445"/>
    </row>
    <row r="237" spans="1:7" s="1438" customFormat="1" ht="14.25">
      <c r="A237" s="1446"/>
      <c r="B237" s="1448" t="s">
        <v>830</v>
      </c>
      <c r="C237" s="1446"/>
      <c r="D237" s="1446"/>
      <c r="E237" s="751"/>
      <c r="F237" s="1445"/>
    </row>
    <row r="238" spans="1:7" s="1438" customFormat="1" ht="14.25">
      <c r="A238" s="1446"/>
      <c r="B238" s="1448" t="s">
        <v>740</v>
      </c>
      <c r="C238" s="1446"/>
      <c r="D238" s="1446"/>
      <c r="E238" s="751"/>
      <c r="F238" s="1445"/>
    </row>
    <row r="239" spans="1:7" s="1438" customFormat="1" ht="14.25">
      <c r="A239" s="1446"/>
      <c r="B239" s="1448" t="s">
        <v>741</v>
      </c>
      <c r="C239" s="1446"/>
      <c r="D239" s="1446"/>
      <c r="E239" s="751"/>
      <c r="F239" s="1445"/>
    </row>
    <row r="240" spans="1:7" s="1438" customFormat="1" ht="14.25">
      <c r="A240" s="1446"/>
      <c r="B240" s="1448" t="s">
        <v>742</v>
      </c>
      <c r="C240" s="1446"/>
      <c r="D240" s="1446"/>
      <c r="E240" s="751"/>
      <c r="F240" s="1445"/>
    </row>
    <row r="241" spans="1:7" s="1438" customFormat="1" ht="14.25">
      <c r="A241" s="1446"/>
      <c r="B241" s="1448" t="s">
        <v>743</v>
      </c>
      <c r="C241" s="1446"/>
      <c r="D241" s="1446"/>
      <c r="E241" s="751"/>
      <c r="F241" s="1445"/>
    </row>
    <row r="242" spans="1:7" s="1438" customFormat="1" ht="14.25">
      <c r="A242" s="1446"/>
      <c r="B242" s="1448" t="s">
        <v>744</v>
      </c>
      <c r="C242" s="1446"/>
      <c r="D242" s="1446"/>
      <c r="E242" s="751"/>
      <c r="F242" s="1445"/>
    </row>
    <row r="243" spans="1:7" s="1438" customFormat="1" ht="14.25">
      <c r="A243" s="1446"/>
      <c r="B243" s="1449" t="s">
        <v>745</v>
      </c>
      <c r="C243" s="1446"/>
      <c r="D243" s="1446"/>
      <c r="E243" s="751"/>
      <c r="F243" s="1445"/>
    </row>
    <row r="244" spans="1:7" s="1438" customFormat="1" ht="14.25">
      <c r="A244" s="1446"/>
      <c r="B244" s="1446"/>
      <c r="C244" s="1446"/>
      <c r="D244" s="1446"/>
      <c r="E244" s="751"/>
      <c r="F244" s="1445"/>
    </row>
    <row r="245" spans="1:7" ht="63.75">
      <c r="A245" s="859">
        <v>28</v>
      </c>
      <c r="B245" s="871" t="s">
        <v>831</v>
      </c>
      <c r="C245" s="471" t="s">
        <v>7</v>
      </c>
      <c r="D245" s="471">
        <v>2</v>
      </c>
      <c r="E245" s="737"/>
      <c r="F245" s="740">
        <f>D245*E245</f>
        <v>0</v>
      </c>
    </row>
    <row r="246" spans="1:7" s="729" customFormat="1">
      <c r="A246" s="484"/>
      <c r="B246" s="481" t="s">
        <v>788</v>
      </c>
      <c r="C246" s="482"/>
      <c r="D246" s="485"/>
      <c r="E246" s="193"/>
      <c r="F246" s="490"/>
      <c r="G246" s="2"/>
    </row>
    <row r="247" spans="1:7" s="1438" customFormat="1" ht="25.5">
      <c r="A247" s="1446"/>
      <c r="B247" s="1447" t="s">
        <v>746</v>
      </c>
      <c r="C247" s="1446"/>
      <c r="D247" s="1446"/>
      <c r="E247" s="751"/>
      <c r="F247" s="1445"/>
    </row>
    <row r="248" spans="1:7" s="1438" customFormat="1" ht="14.25">
      <c r="A248" s="1446"/>
      <c r="B248" s="1449" t="s">
        <v>747</v>
      </c>
      <c r="C248" s="1446"/>
      <c r="D248" s="1446"/>
      <c r="E248" s="751"/>
      <c r="F248" s="1445"/>
    </row>
    <row r="249" spans="1:7" s="1438" customFormat="1" ht="14.25">
      <c r="A249" s="1446"/>
      <c r="B249" s="1446"/>
      <c r="C249" s="1446"/>
      <c r="D249" s="1446"/>
      <c r="E249" s="751"/>
      <c r="F249" s="1445"/>
    </row>
    <row r="250" spans="1:7" ht="51">
      <c r="A250" s="859">
        <v>29</v>
      </c>
      <c r="B250" s="871" t="s">
        <v>832</v>
      </c>
      <c r="C250" s="471" t="s">
        <v>7</v>
      </c>
      <c r="D250" s="471">
        <v>2</v>
      </c>
      <c r="E250" s="737"/>
      <c r="F250" s="740">
        <f>D250*E250</f>
        <v>0</v>
      </c>
    </row>
    <row r="251" spans="1:7" s="729" customFormat="1">
      <c r="A251" s="484"/>
      <c r="B251" s="481" t="s">
        <v>788</v>
      </c>
      <c r="C251" s="482"/>
      <c r="D251" s="485"/>
      <c r="E251" s="193"/>
      <c r="F251" s="490"/>
      <c r="G251" s="2"/>
    </row>
    <row r="252" spans="1:7" s="1438" customFormat="1" ht="25.5">
      <c r="A252" s="1446"/>
      <c r="B252" s="1447" t="s">
        <v>748</v>
      </c>
      <c r="C252" s="1446"/>
      <c r="D252" s="1446"/>
      <c r="E252" s="751"/>
      <c r="F252" s="1445"/>
    </row>
    <row r="253" spans="1:7" s="1438" customFormat="1" ht="14.25">
      <c r="A253" s="1446"/>
      <c r="B253" s="1448" t="s">
        <v>749</v>
      </c>
      <c r="C253" s="1446"/>
      <c r="D253" s="1446"/>
      <c r="E253" s="751"/>
      <c r="F253" s="1445"/>
    </row>
    <row r="254" spans="1:7" s="1438" customFormat="1" ht="14.25">
      <c r="A254" s="1446"/>
      <c r="B254" s="1449" t="s">
        <v>750</v>
      </c>
      <c r="C254" s="1446"/>
      <c r="D254" s="1446"/>
      <c r="E254" s="751"/>
      <c r="F254" s="1445"/>
    </row>
    <row r="255" spans="1:7" s="1438" customFormat="1" ht="14.25">
      <c r="A255" s="1446"/>
      <c r="B255" s="1446"/>
      <c r="C255" s="1446"/>
      <c r="D255" s="1446"/>
      <c r="E255" s="751"/>
      <c r="F255" s="1445"/>
    </row>
    <row r="256" spans="1:7" ht="51">
      <c r="A256" s="859">
        <v>30</v>
      </c>
      <c r="B256" s="871" t="s">
        <v>833</v>
      </c>
      <c r="C256" s="471" t="s">
        <v>7</v>
      </c>
      <c r="D256" s="471">
        <v>2</v>
      </c>
      <c r="E256" s="737"/>
      <c r="F256" s="740">
        <f>D256*E256</f>
        <v>0</v>
      </c>
    </row>
    <row r="257" spans="1:7" s="729" customFormat="1">
      <c r="A257" s="484"/>
      <c r="B257" s="481" t="s">
        <v>788</v>
      </c>
      <c r="C257" s="482"/>
      <c r="D257" s="485"/>
      <c r="E257" s="193"/>
      <c r="F257" s="490"/>
      <c r="G257" s="2"/>
    </row>
    <row r="258" spans="1:7" s="1438" customFormat="1" ht="14.25">
      <c r="A258" s="1446"/>
      <c r="B258" s="1447" t="s">
        <v>751</v>
      </c>
      <c r="C258" s="1446"/>
      <c r="D258" s="1446"/>
      <c r="E258" s="751"/>
      <c r="F258" s="1445"/>
    </row>
    <row r="259" spans="1:7" s="1438" customFormat="1" ht="25.5">
      <c r="A259" s="1446"/>
      <c r="B259" s="1449" t="s">
        <v>752</v>
      </c>
      <c r="C259" s="1446"/>
      <c r="D259" s="1446"/>
      <c r="E259" s="751"/>
      <c r="F259" s="1445"/>
    </row>
    <row r="260" spans="1:7" s="1438" customFormat="1" ht="14.25">
      <c r="A260" s="1446"/>
      <c r="B260" s="1446"/>
      <c r="C260" s="1446"/>
      <c r="D260" s="1446"/>
      <c r="E260" s="751"/>
      <c r="F260" s="1445"/>
    </row>
    <row r="261" spans="1:7" ht="51">
      <c r="A261" s="859">
        <v>31</v>
      </c>
      <c r="B261" s="871" t="s">
        <v>834</v>
      </c>
      <c r="C261" s="471" t="s">
        <v>6</v>
      </c>
      <c r="D261" s="471">
        <v>3000</v>
      </c>
      <c r="E261" s="737"/>
      <c r="F261" s="740">
        <f>D261*E261</f>
        <v>0</v>
      </c>
    </row>
    <row r="262" spans="1:7" s="729" customFormat="1">
      <c r="A262" s="484"/>
      <c r="B262" s="481" t="s">
        <v>788</v>
      </c>
      <c r="C262" s="482"/>
      <c r="D262" s="485"/>
      <c r="E262" s="193"/>
      <c r="F262" s="490"/>
      <c r="G262" s="2"/>
    </row>
    <row r="263" spans="1:7" s="1438" customFormat="1" ht="14.25">
      <c r="A263" s="1446"/>
      <c r="B263" s="1447" t="s">
        <v>753</v>
      </c>
      <c r="C263" s="1446"/>
      <c r="D263" s="1446"/>
      <c r="E263" s="751"/>
      <c r="F263" s="1445"/>
    </row>
    <row r="264" spans="1:7" s="1438" customFormat="1" ht="25.5">
      <c r="A264" s="1446"/>
      <c r="B264" s="1448" t="s">
        <v>754</v>
      </c>
      <c r="C264" s="1446"/>
      <c r="D264" s="1446"/>
      <c r="E264" s="751"/>
      <c r="F264" s="1445"/>
    </row>
    <row r="265" spans="1:7" s="1438" customFormat="1" ht="14.25">
      <c r="A265" s="1446"/>
      <c r="B265" s="1449" t="s">
        <v>755</v>
      </c>
      <c r="C265" s="1446"/>
      <c r="D265" s="1446"/>
      <c r="E265" s="751"/>
      <c r="F265" s="1445"/>
    </row>
    <row r="266" spans="1:7" s="1438" customFormat="1" ht="14.25">
      <c r="A266" s="1446"/>
      <c r="B266" s="1446"/>
      <c r="C266" s="1446"/>
      <c r="D266" s="1446"/>
      <c r="E266" s="751"/>
      <c r="F266" s="1445"/>
    </row>
    <row r="267" spans="1:7" ht="25.5">
      <c r="A267" s="859">
        <v>32</v>
      </c>
      <c r="B267" s="871" t="s">
        <v>835</v>
      </c>
      <c r="C267" s="471" t="s">
        <v>6</v>
      </c>
      <c r="D267" s="471">
        <v>500</v>
      </c>
      <c r="E267" s="737"/>
      <c r="F267" s="740">
        <f>D267*E267</f>
        <v>0</v>
      </c>
    </row>
    <row r="268" spans="1:7" s="1438" customFormat="1" ht="14.25">
      <c r="A268" s="1446"/>
      <c r="B268" s="1447" t="s">
        <v>753</v>
      </c>
      <c r="C268" s="1446"/>
      <c r="D268" s="1446"/>
      <c r="E268" s="751"/>
      <c r="F268" s="1445"/>
    </row>
    <row r="269" spans="1:7" s="1438" customFormat="1" ht="25.5">
      <c r="A269" s="1446"/>
      <c r="B269" s="1448" t="s">
        <v>754</v>
      </c>
      <c r="C269" s="1446"/>
      <c r="D269" s="1446"/>
      <c r="E269" s="751"/>
      <c r="F269" s="1445"/>
    </row>
    <row r="270" spans="1:7" s="1438" customFormat="1" ht="14.25">
      <c r="A270" s="1446"/>
      <c r="B270" s="1448" t="s">
        <v>756</v>
      </c>
      <c r="C270" s="1446"/>
      <c r="D270" s="1446"/>
      <c r="E270" s="751"/>
      <c r="F270" s="1445"/>
    </row>
    <row r="271" spans="1:7" s="1438" customFormat="1" ht="25.5">
      <c r="A271" s="1446"/>
      <c r="B271" s="1449" t="s">
        <v>757</v>
      </c>
      <c r="C271" s="1446"/>
      <c r="D271" s="1446"/>
      <c r="E271" s="751"/>
      <c r="F271" s="1445"/>
    </row>
    <row r="272" spans="1:7" s="1438" customFormat="1" ht="14.25">
      <c r="A272" s="1446"/>
      <c r="B272" s="1446"/>
      <c r="C272" s="1446"/>
      <c r="D272" s="1446"/>
      <c r="E272" s="751"/>
      <c r="F272" s="1445"/>
    </row>
    <row r="273" spans="1:6" ht="25.5">
      <c r="A273" s="859">
        <v>33</v>
      </c>
      <c r="B273" s="871" t="s">
        <v>836</v>
      </c>
      <c r="C273" s="471" t="s">
        <v>6</v>
      </c>
      <c r="D273" s="471">
        <v>500</v>
      </c>
      <c r="E273" s="737"/>
      <c r="F273" s="740">
        <f>D273*E273</f>
        <v>0</v>
      </c>
    </row>
    <row r="274" spans="1:6" s="1438" customFormat="1" ht="14.25">
      <c r="A274" s="1446"/>
      <c r="B274" s="1447" t="s">
        <v>758</v>
      </c>
      <c r="C274" s="1446"/>
      <c r="D274" s="1446"/>
      <c r="E274" s="751"/>
      <c r="F274" s="1445"/>
    </row>
    <row r="275" spans="1:6" s="1438" customFormat="1" ht="25.5">
      <c r="A275" s="1446"/>
      <c r="B275" s="1449" t="s">
        <v>759</v>
      </c>
      <c r="C275" s="1446"/>
      <c r="D275" s="1446"/>
      <c r="E275" s="751"/>
      <c r="F275" s="1445"/>
    </row>
    <row r="276" spans="1:6" s="1438" customFormat="1" ht="14.25">
      <c r="A276" s="1446"/>
      <c r="B276" s="1446"/>
      <c r="C276" s="1446"/>
      <c r="D276" s="1446"/>
      <c r="E276" s="751"/>
      <c r="F276" s="1445"/>
    </row>
    <row r="277" spans="1:6" ht="25.5">
      <c r="A277" s="859">
        <v>34</v>
      </c>
      <c r="B277" s="871" t="s">
        <v>837</v>
      </c>
      <c r="C277" s="471" t="s">
        <v>6</v>
      </c>
      <c r="D277" s="471">
        <v>300</v>
      </c>
      <c r="E277" s="737"/>
      <c r="F277" s="740">
        <f>D277*E277</f>
        <v>0</v>
      </c>
    </row>
    <row r="278" spans="1:6" s="1438" customFormat="1" ht="25.5">
      <c r="A278" s="1446"/>
      <c r="B278" s="1450" t="s">
        <v>760</v>
      </c>
      <c r="C278" s="1446"/>
      <c r="D278" s="1446"/>
      <c r="E278" s="751"/>
      <c r="F278" s="1445"/>
    </row>
    <row r="279" spans="1:6" s="1438" customFormat="1" ht="14.25">
      <c r="A279" s="1446"/>
      <c r="B279" s="1446"/>
      <c r="C279" s="1446"/>
      <c r="D279" s="1446"/>
      <c r="E279" s="751"/>
      <c r="F279" s="1445"/>
    </row>
    <row r="280" spans="1:6" ht="25.5">
      <c r="A280" s="859">
        <v>35</v>
      </c>
      <c r="B280" s="871" t="s">
        <v>838</v>
      </c>
      <c r="C280" s="471" t="s">
        <v>6</v>
      </c>
      <c r="D280" s="471">
        <v>3000</v>
      </c>
      <c r="E280" s="737"/>
      <c r="F280" s="740">
        <f>D280*E280</f>
        <v>0</v>
      </c>
    </row>
    <row r="281" spans="1:6" s="1438" customFormat="1" ht="14.25">
      <c r="A281" s="1446"/>
      <c r="B281" s="1446"/>
      <c r="C281" s="1446"/>
      <c r="D281" s="1446"/>
      <c r="E281" s="751"/>
      <c r="F281" s="740"/>
    </row>
    <row r="282" spans="1:6" ht="25.5">
      <c r="A282" s="859">
        <v>36</v>
      </c>
      <c r="B282" s="871" t="s">
        <v>839</v>
      </c>
      <c r="C282" s="471" t="s">
        <v>6</v>
      </c>
      <c r="D282" s="471">
        <v>100</v>
      </c>
      <c r="E282" s="737"/>
      <c r="F282" s="740">
        <f>D282*E282</f>
        <v>0</v>
      </c>
    </row>
    <row r="283" spans="1:6" s="1438" customFormat="1" ht="14.25">
      <c r="A283" s="1446"/>
      <c r="B283" s="1446"/>
      <c r="C283" s="1446"/>
      <c r="D283" s="1446"/>
      <c r="E283" s="751"/>
      <c r="F283" s="740"/>
    </row>
    <row r="284" spans="1:6" ht="25.5">
      <c r="A284" s="859">
        <v>37</v>
      </c>
      <c r="B284" s="871" t="s">
        <v>840</v>
      </c>
      <c r="C284" s="471" t="s">
        <v>6</v>
      </c>
      <c r="D284" s="471">
        <v>100</v>
      </c>
      <c r="E284" s="737"/>
      <c r="F284" s="740">
        <f>D284*E284</f>
        <v>0</v>
      </c>
    </row>
    <row r="285" spans="1:6" s="1438" customFormat="1" ht="14.25">
      <c r="A285" s="1446"/>
      <c r="B285" s="1446"/>
      <c r="C285" s="1446"/>
      <c r="D285" s="1446"/>
      <c r="E285" s="751"/>
      <c r="F285" s="740"/>
    </row>
    <row r="286" spans="1:6" ht="38.25">
      <c r="A286" s="859">
        <v>38</v>
      </c>
      <c r="B286" s="871" t="s">
        <v>841</v>
      </c>
      <c r="C286" s="471" t="s">
        <v>6</v>
      </c>
      <c r="D286" s="471">
        <v>50</v>
      </c>
      <c r="E286" s="737"/>
      <c r="F286" s="740">
        <f>D286*E286</f>
        <v>0</v>
      </c>
    </row>
    <row r="287" spans="1:6" s="1438" customFormat="1" ht="14.25">
      <c r="A287" s="1446"/>
      <c r="B287" s="1446"/>
      <c r="C287" s="1446"/>
      <c r="D287" s="1446"/>
      <c r="E287" s="751"/>
      <c r="F287" s="740"/>
    </row>
    <row r="288" spans="1:6" ht="25.5">
      <c r="A288" s="859">
        <v>39</v>
      </c>
      <c r="B288" s="871" t="s">
        <v>761</v>
      </c>
      <c r="C288" s="471" t="s">
        <v>7</v>
      </c>
      <c r="D288" s="471">
        <v>60</v>
      </c>
      <c r="E288" s="737"/>
      <c r="F288" s="740">
        <f>D288*E288</f>
        <v>0</v>
      </c>
    </row>
    <row r="289" spans="1:6" s="1438" customFormat="1" ht="14.25">
      <c r="A289" s="1446"/>
      <c r="B289" s="1446"/>
      <c r="C289" s="1446"/>
      <c r="D289" s="1446"/>
      <c r="E289" s="751"/>
      <c r="F289" s="740"/>
    </row>
    <row r="290" spans="1:6">
      <c r="A290" s="859">
        <v>40</v>
      </c>
      <c r="B290" s="871" t="s">
        <v>762</v>
      </c>
      <c r="C290" s="471" t="s">
        <v>7</v>
      </c>
      <c r="D290" s="471">
        <v>20</v>
      </c>
      <c r="E290" s="737"/>
      <c r="F290" s="740">
        <f>D290*E290</f>
        <v>0</v>
      </c>
    </row>
    <row r="291" spans="1:6" s="1438" customFormat="1" ht="14.25">
      <c r="A291" s="1446"/>
      <c r="B291" s="1446"/>
      <c r="C291" s="1451"/>
      <c r="D291" s="1451"/>
      <c r="E291" s="751"/>
      <c r="F291" s="740"/>
    </row>
    <row r="292" spans="1:6">
      <c r="A292" s="859">
        <f>A290+1</f>
        <v>41</v>
      </c>
      <c r="B292" s="871" t="s">
        <v>763</v>
      </c>
      <c r="C292" s="471" t="s">
        <v>7</v>
      </c>
      <c r="D292" s="471">
        <v>1</v>
      </c>
      <c r="E292" s="737"/>
      <c r="F292" s="740">
        <f>D292*E292</f>
        <v>0</v>
      </c>
    </row>
    <row r="293" spans="1:6" s="1438" customFormat="1" ht="14.25">
      <c r="A293" s="1446"/>
      <c r="B293" s="1446"/>
      <c r="C293" s="1451"/>
      <c r="D293" s="1451"/>
      <c r="E293" s="751"/>
      <c r="F293" s="740"/>
    </row>
    <row r="294" spans="1:6" ht="25.5">
      <c r="A294" s="859">
        <f>A292+1</f>
        <v>42</v>
      </c>
      <c r="B294" s="871" t="s">
        <v>764</v>
      </c>
      <c r="C294" s="471" t="s">
        <v>7</v>
      </c>
      <c r="D294" s="471">
        <v>1</v>
      </c>
      <c r="E294" s="737"/>
      <c r="F294" s="740">
        <f>D294*E294</f>
        <v>0</v>
      </c>
    </row>
    <row r="295" spans="1:6" s="1438" customFormat="1" ht="14.25">
      <c r="A295" s="1446"/>
      <c r="B295" s="1446"/>
      <c r="C295" s="1451"/>
      <c r="D295" s="1451"/>
      <c r="E295" s="751"/>
      <c r="F295" s="740"/>
    </row>
    <row r="296" spans="1:6" ht="51">
      <c r="A296" s="859">
        <f>A294+1</f>
        <v>43</v>
      </c>
      <c r="B296" s="871" t="s">
        <v>842</v>
      </c>
      <c r="C296" s="471" t="s">
        <v>7</v>
      </c>
      <c r="D296" s="471">
        <v>1</v>
      </c>
      <c r="E296" s="737"/>
      <c r="F296" s="740">
        <f>D296*E296</f>
        <v>0</v>
      </c>
    </row>
    <row r="297" spans="1:6" s="1438" customFormat="1" ht="14.25">
      <c r="A297" s="1446"/>
      <c r="B297" s="1446"/>
      <c r="C297" s="1451"/>
      <c r="D297" s="1451"/>
      <c r="E297" s="751"/>
      <c r="F297" s="740"/>
    </row>
    <row r="298" spans="1:6" ht="38.25">
      <c r="A298" s="859">
        <f>A296+1</f>
        <v>44</v>
      </c>
      <c r="B298" s="871" t="s">
        <v>843</v>
      </c>
      <c r="C298" s="471" t="s">
        <v>7</v>
      </c>
      <c r="D298" s="471">
        <v>1</v>
      </c>
      <c r="E298" s="737"/>
      <c r="F298" s="740">
        <f>D298*E298</f>
        <v>0</v>
      </c>
    </row>
    <row r="299" spans="1:6" s="1438" customFormat="1" ht="14.25">
      <c r="A299" s="1446"/>
      <c r="B299" s="1446"/>
      <c r="C299" s="1451"/>
      <c r="D299" s="1451"/>
      <c r="E299" s="751"/>
      <c r="F299" s="740"/>
    </row>
    <row r="300" spans="1:6" ht="76.5">
      <c r="A300" s="859">
        <f>A298+1</f>
        <v>45</v>
      </c>
      <c r="B300" s="871" t="s">
        <v>844</v>
      </c>
      <c r="C300" s="471" t="s">
        <v>7</v>
      </c>
      <c r="D300" s="471">
        <v>1</v>
      </c>
      <c r="E300" s="737"/>
      <c r="F300" s="740">
        <f>D300*E300</f>
        <v>0</v>
      </c>
    </row>
    <row r="301" spans="1:6" s="1438" customFormat="1" ht="14.25">
      <c r="A301" s="1446"/>
      <c r="B301" s="1446"/>
      <c r="C301" s="1451"/>
      <c r="D301" s="1451"/>
      <c r="E301" s="751"/>
      <c r="F301" s="740"/>
    </row>
    <row r="302" spans="1:6">
      <c r="A302" s="859">
        <f>A300+1</f>
        <v>46</v>
      </c>
      <c r="B302" s="871" t="s">
        <v>765</v>
      </c>
      <c r="C302" s="471" t="s">
        <v>7</v>
      </c>
      <c r="D302" s="471">
        <v>50</v>
      </c>
      <c r="E302" s="737"/>
      <c r="F302" s="740">
        <f>D302*E302</f>
        <v>0</v>
      </c>
    </row>
    <row r="303" spans="1:6" s="1438" customFormat="1" ht="14.25">
      <c r="A303" s="1446"/>
      <c r="B303" s="1446"/>
      <c r="C303" s="1453"/>
      <c r="D303" s="1453"/>
      <c r="E303" s="751"/>
      <c r="F303" s="740"/>
    </row>
    <row r="304" spans="1:6" ht="51">
      <c r="A304" s="859">
        <f>A302+1</f>
        <v>47</v>
      </c>
      <c r="B304" s="871" t="s">
        <v>845</v>
      </c>
      <c r="C304" s="471" t="s">
        <v>7</v>
      </c>
      <c r="D304" s="471">
        <v>1</v>
      </c>
      <c r="E304" s="737"/>
      <c r="F304" s="740">
        <f>D304*E304</f>
        <v>0</v>
      </c>
    </row>
    <row r="305" spans="1:6" s="1438" customFormat="1" ht="14.25">
      <c r="A305" s="1446"/>
      <c r="B305" s="1446"/>
      <c r="C305" s="1451"/>
      <c r="D305" s="1451"/>
      <c r="E305" s="751"/>
      <c r="F305" s="740"/>
    </row>
    <row r="306" spans="1:6" ht="25.5">
      <c r="A306" s="859">
        <f>A304+1</f>
        <v>48</v>
      </c>
      <c r="B306" s="871" t="s">
        <v>766</v>
      </c>
      <c r="C306" s="471" t="s">
        <v>7</v>
      </c>
      <c r="D306" s="471">
        <v>1</v>
      </c>
      <c r="E306" s="737"/>
      <c r="F306" s="740">
        <f>D306*E306</f>
        <v>0</v>
      </c>
    </row>
    <row r="307" spans="1:6" s="1438" customFormat="1" ht="14.25">
      <c r="A307" s="1446"/>
      <c r="B307" s="1446"/>
      <c r="C307" s="1451"/>
      <c r="D307" s="1451"/>
      <c r="E307" s="751"/>
      <c r="F307" s="740"/>
    </row>
    <row r="308" spans="1:6" ht="38.25">
      <c r="A308" s="859">
        <f>A306+1</f>
        <v>49</v>
      </c>
      <c r="B308" s="871" t="s">
        <v>846</v>
      </c>
      <c r="C308" s="471" t="s">
        <v>7</v>
      </c>
      <c r="D308" s="471">
        <v>1</v>
      </c>
      <c r="E308" s="737"/>
      <c r="F308" s="740">
        <f>D308*E308</f>
        <v>0</v>
      </c>
    </row>
    <row r="309" spans="1:6" s="1438" customFormat="1" ht="14.25">
      <c r="A309" s="1446"/>
      <c r="B309" s="1446"/>
      <c r="C309" s="1451"/>
      <c r="D309" s="1451"/>
      <c r="E309" s="751"/>
      <c r="F309" s="740"/>
    </row>
    <row r="310" spans="1:6" ht="25.5">
      <c r="A310" s="859">
        <f>A308+1</f>
        <v>50</v>
      </c>
      <c r="B310" s="871" t="s">
        <v>767</v>
      </c>
      <c r="C310" s="471" t="s">
        <v>7</v>
      </c>
      <c r="D310" s="471">
        <v>1</v>
      </c>
      <c r="E310" s="737"/>
      <c r="F310" s="740">
        <f>D310*E310</f>
        <v>0</v>
      </c>
    </row>
    <row r="311" spans="1:6" s="1438" customFormat="1" ht="14.25">
      <c r="A311" s="1446"/>
      <c r="B311" s="1446"/>
      <c r="C311" s="1451"/>
      <c r="D311" s="1451"/>
      <c r="E311" s="751"/>
      <c r="F311" s="740"/>
    </row>
    <row r="312" spans="1:6" ht="25.5">
      <c r="A312" s="859">
        <f>A310+1</f>
        <v>51</v>
      </c>
      <c r="B312" s="871" t="s">
        <v>768</v>
      </c>
      <c r="C312" s="471" t="s">
        <v>7</v>
      </c>
      <c r="D312" s="471">
        <v>1</v>
      </c>
      <c r="E312" s="737"/>
      <c r="F312" s="740">
        <f>D312*E312</f>
        <v>0</v>
      </c>
    </row>
    <row r="313" spans="1:6" s="1438" customFormat="1" ht="14.25">
      <c r="A313" s="1446"/>
      <c r="B313" s="1447" t="s">
        <v>847</v>
      </c>
      <c r="C313" s="1451"/>
      <c r="D313" s="1451"/>
      <c r="E313" s="751"/>
      <c r="F313" s="750"/>
    </row>
    <row r="314" spans="1:6" s="1438" customFormat="1" ht="14.25">
      <c r="A314" s="1446"/>
      <c r="B314" s="1448" t="s">
        <v>770</v>
      </c>
      <c r="C314" s="1451"/>
      <c r="D314" s="1451"/>
      <c r="E314" s="751"/>
      <c r="F314" s="750"/>
    </row>
    <row r="315" spans="1:6" s="1438" customFormat="1" ht="25.5">
      <c r="A315" s="1446"/>
      <c r="B315" s="1448" t="s">
        <v>771</v>
      </c>
      <c r="C315" s="1451"/>
      <c r="D315" s="1451"/>
      <c r="E315" s="751"/>
      <c r="F315" s="750"/>
    </row>
    <row r="316" spans="1:6" s="1438" customFormat="1" ht="25.5">
      <c r="A316" s="1446"/>
      <c r="B316" s="1448" t="s">
        <v>772</v>
      </c>
      <c r="C316" s="1451"/>
      <c r="D316" s="1451"/>
      <c r="E316" s="751"/>
      <c r="F316" s="750"/>
    </row>
    <row r="317" spans="1:6" s="1438" customFormat="1" ht="25.5">
      <c r="A317" s="1446"/>
      <c r="B317" s="1448" t="s">
        <v>773</v>
      </c>
      <c r="C317" s="1451"/>
      <c r="D317" s="1451"/>
      <c r="E317" s="751"/>
      <c r="F317" s="750"/>
    </row>
    <row r="318" spans="1:6" s="1438" customFormat="1" ht="25.5">
      <c r="A318" s="1446"/>
      <c r="B318" s="1449" t="s">
        <v>774</v>
      </c>
      <c r="C318" s="1454"/>
      <c r="D318" s="1454"/>
      <c r="E318" s="751"/>
      <c r="F318" s="750"/>
    </row>
    <row r="319" spans="1:6" s="1438" customFormat="1" ht="14.25">
      <c r="A319" s="1446"/>
      <c r="B319" s="1446"/>
      <c r="C319" s="1451"/>
      <c r="D319" s="1451"/>
      <c r="E319" s="751"/>
      <c r="F319" s="750"/>
    </row>
    <row r="320" spans="1:6">
      <c r="A320" s="859">
        <f>A312+1</f>
        <v>52</v>
      </c>
      <c r="B320" s="871" t="s">
        <v>775</v>
      </c>
      <c r="C320" s="471" t="s">
        <v>7</v>
      </c>
      <c r="D320" s="471">
        <v>1</v>
      </c>
      <c r="E320" s="737"/>
      <c r="F320" s="740">
        <f>D320*E320</f>
        <v>0</v>
      </c>
    </row>
    <row r="321" spans="1:6" s="1438" customFormat="1" ht="14.25">
      <c r="A321" s="1446"/>
      <c r="B321" s="1446"/>
      <c r="C321" s="1451"/>
      <c r="D321" s="1451"/>
      <c r="E321" s="751"/>
      <c r="F321" s="740"/>
    </row>
    <row r="322" spans="1:6" ht="25.5">
      <c r="A322" s="859">
        <f>A320+1</f>
        <v>53</v>
      </c>
      <c r="B322" s="871" t="s">
        <v>776</v>
      </c>
      <c r="C322" s="471" t="s">
        <v>7</v>
      </c>
      <c r="D322" s="471">
        <v>1</v>
      </c>
      <c r="E322" s="737"/>
      <c r="F322" s="740">
        <f>D322*E322</f>
        <v>0</v>
      </c>
    </row>
    <row r="323" spans="1:6" s="1438" customFormat="1" ht="25.5">
      <c r="A323" s="1446"/>
      <c r="B323" s="1447" t="s">
        <v>777</v>
      </c>
      <c r="C323" s="1451"/>
      <c r="D323" s="1451"/>
      <c r="E323" s="751"/>
      <c r="F323" s="750"/>
    </row>
    <row r="324" spans="1:6" s="1438" customFormat="1" ht="25.5">
      <c r="A324" s="1446"/>
      <c r="B324" s="1448" t="s">
        <v>778</v>
      </c>
      <c r="C324" s="1451"/>
      <c r="D324" s="1451"/>
      <c r="E324" s="751"/>
      <c r="F324" s="750"/>
    </row>
    <row r="325" spans="1:6" s="1438" customFormat="1" ht="25.5">
      <c r="A325" s="1446"/>
      <c r="B325" s="1448" t="s">
        <v>779</v>
      </c>
      <c r="C325" s="1451"/>
      <c r="D325" s="1451"/>
      <c r="E325" s="751"/>
      <c r="F325" s="750"/>
    </row>
    <row r="326" spans="1:6" s="1438" customFormat="1" ht="25.5">
      <c r="A326" s="1446"/>
      <c r="B326" s="1449" t="s">
        <v>780</v>
      </c>
      <c r="C326" s="1451"/>
      <c r="D326" s="1451"/>
      <c r="E326" s="751"/>
      <c r="F326" s="750"/>
    </row>
    <row r="327" spans="1:6" s="1438" customFormat="1" ht="14.25">
      <c r="A327" s="1446"/>
      <c r="B327" s="1446"/>
      <c r="C327" s="1451"/>
      <c r="D327" s="1451"/>
      <c r="E327" s="751"/>
      <c r="F327" s="750"/>
    </row>
    <row r="328" spans="1:6" ht="25.5">
      <c r="A328" s="859">
        <f>A322+1</f>
        <v>54</v>
      </c>
      <c r="B328" s="871" t="s">
        <v>781</v>
      </c>
      <c r="C328" s="471" t="s">
        <v>7</v>
      </c>
      <c r="D328" s="471">
        <v>1</v>
      </c>
      <c r="E328" s="737"/>
      <c r="F328" s="740">
        <f>D328*E328</f>
        <v>0</v>
      </c>
    </row>
    <row r="329" spans="1:6" s="1438" customFormat="1" ht="14.25">
      <c r="A329" s="1446"/>
      <c r="B329" s="1447" t="s">
        <v>782</v>
      </c>
      <c r="C329" s="1451"/>
      <c r="D329" s="1451"/>
      <c r="E329" s="751"/>
      <c r="F329" s="1445"/>
    </row>
    <row r="330" spans="1:6" s="1438" customFormat="1" ht="14.25">
      <c r="A330" s="1446"/>
      <c r="B330" s="1448" t="s">
        <v>783</v>
      </c>
      <c r="C330" s="1451"/>
      <c r="D330" s="1451"/>
      <c r="E330" s="751"/>
      <c r="F330" s="1445"/>
    </row>
    <row r="331" spans="1:6" s="1438" customFormat="1" ht="25.5">
      <c r="A331" s="1446"/>
      <c r="B331" s="1448" t="s">
        <v>784</v>
      </c>
      <c r="C331" s="1451"/>
      <c r="D331" s="1451"/>
      <c r="E331" s="751"/>
      <c r="F331" s="1445"/>
    </row>
    <row r="332" spans="1:6" s="1438" customFormat="1" ht="14.25">
      <c r="A332" s="1446"/>
      <c r="B332" s="1449" t="s">
        <v>785</v>
      </c>
      <c r="C332" s="1454"/>
      <c r="D332" s="1454"/>
      <c r="E332" s="751"/>
      <c r="F332" s="1445"/>
    </row>
    <row r="333" spans="1:6" s="1438" customFormat="1" ht="14.25">
      <c r="A333" s="1446"/>
      <c r="B333" s="1446"/>
      <c r="C333" s="1451"/>
      <c r="D333" s="1451"/>
      <c r="E333" s="751"/>
      <c r="F333" s="1445"/>
    </row>
    <row r="334" spans="1:6" s="733" customFormat="1">
      <c r="A334" s="745"/>
      <c r="B334" s="888" t="s">
        <v>1010</v>
      </c>
      <c r="C334" s="858"/>
      <c r="D334" s="858"/>
      <c r="E334" s="1455" t="s">
        <v>11</v>
      </c>
      <c r="F334" s="744">
        <f>SUM(F36:F328)</f>
        <v>0</v>
      </c>
    </row>
    <row r="335" spans="1:6" s="1438" customFormat="1" ht="14.25">
      <c r="A335" s="1446"/>
      <c r="B335" s="1446"/>
      <c r="C335" s="1451"/>
      <c r="D335" s="1451"/>
      <c r="E335" s="751"/>
      <c r="F335" s="1445"/>
    </row>
    <row r="336" spans="1:6" s="1438" customFormat="1" ht="14.25">
      <c r="A336" s="1446"/>
      <c r="B336" s="1446"/>
      <c r="C336" s="1451"/>
      <c r="D336" s="1451"/>
      <c r="E336" s="751"/>
      <c r="F336" s="1445"/>
    </row>
    <row r="337" spans="1:8" s="729" customFormat="1">
      <c r="A337" s="858" t="s">
        <v>0</v>
      </c>
      <c r="B337" s="1440" t="s">
        <v>1011</v>
      </c>
      <c r="C337" s="475"/>
      <c r="D337" s="475"/>
      <c r="E337" s="738"/>
      <c r="F337" s="736"/>
      <c r="H337" s="857"/>
    </row>
    <row r="338" spans="1:8" s="1438" customFormat="1" ht="14.25">
      <c r="A338" s="1446"/>
      <c r="B338" s="1446"/>
      <c r="C338" s="1451"/>
      <c r="D338" s="1451"/>
      <c r="E338" s="751"/>
      <c r="F338" s="1445"/>
    </row>
    <row r="339" spans="1:8" ht="63.75">
      <c r="A339" s="859">
        <v>1</v>
      </c>
      <c r="B339" s="871" t="s">
        <v>1013</v>
      </c>
      <c r="C339" s="471" t="s">
        <v>7</v>
      </c>
      <c r="D339" s="471">
        <v>2</v>
      </c>
      <c r="E339" s="737"/>
      <c r="F339" s="740">
        <f>D339*E339</f>
        <v>0</v>
      </c>
    </row>
    <row r="340" spans="1:8" s="729" customFormat="1">
      <c r="A340" s="484"/>
      <c r="B340" s="481" t="s">
        <v>788</v>
      </c>
      <c r="C340" s="482"/>
      <c r="D340" s="485"/>
      <c r="E340" s="193"/>
      <c r="F340" s="490"/>
      <c r="G340" s="2"/>
    </row>
    <row r="341" spans="1:8" s="729" customFormat="1">
      <c r="A341" s="484"/>
      <c r="B341" s="1447" t="s">
        <v>1015</v>
      </c>
      <c r="C341" s="482"/>
      <c r="D341" s="485"/>
      <c r="E341" s="193"/>
      <c r="F341" s="490"/>
      <c r="G341" s="2"/>
    </row>
    <row r="342" spans="1:8" s="1438" customFormat="1" ht="14.25">
      <c r="A342" s="1451"/>
      <c r="B342" s="1448" t="s">
        <v>848</v>
      </c>
      <c r="C342" s="1451"/>
      <c r="D342" s="1451"/>
      <c r="E342" s="1456"/>
      <c r="F342" s="1445"/>
    </row>
    <row r="343" spans="1:8" s="1438" customFormat="1" ht="14.25">
      <c r="A343" s="1451"/>
      <c r="B343" s="1448" t="s">
        <v>1014</v>
      </c>
      <c r="C343" s="1451"/>
      <c r="D343" s="1451"/>
      <c r="E343" s="1456"/>
      <c r="F343" s="1445"/>
    </row>
    <row r="344" spans="1:8" s="1438" customFormat="1" ht="14.25">
      <c r="A344" s="1451"/>
      <c r="B344" s="1448" t="s">
        <v>849</v>
      </c>
      <c r="C344" s="1451"/>
      <c r="D344" s="1451"/>
      <c r="E344" s="1456"/>
      <c r="F344" s="1445"/>
    </row>
    <row r="345" spans="1:8" s="1438" customFormat="1" ht="25.5">
      <c r="A345" s="1451"/>
      <c r="B345" s="1448" t="s">
        <v>850</v>
      </c>
      <c r="C345" s="1451"/>
      <c r="D345" s="1451"/>
      <c r="E345" s="1456"/>
      <c r="F345" s="1445"/>
    </row>
    <row r="346" spans="1:8" s="1438" customFormat="1" ht="14.25">
      <c r="A346" s="1451"/>
      <c r="B346" s="1448" t="s">
        <v>851</v>
      </c>
      <c r="C346" s="1451"/>
      <c r="D346" s="1451"/>
      <c r="E346" s="1456"/>
      <c r="F346" s="1445"/>
    </row>
    <row r="347" spans="1:8" s="1438" customFormat="1" ht="14.25">
      <c r="A347" s="1451"/>
      <c r="B347" s="1448" t="s">
        <v>852</v>
      </c>
      <c r="C347" s="1451"/>
      <c r="D347" s="1451"/>
      <c r="E347" s="1456"/>
      <c r="F347" s="1445"/>
    </row>
    <row r="348" spans="1:8" s="1438" customFormat="1" ht="14.25">
      <c r="A348" s="1451"/>
      <c r="B348" s="1448" t="s">
        <v>853</v>
      </c>
      <c r="C348" s="1451"/>
      <c r="D348" s="1451"/>
      <c r="E348" s="1456"/>
      <c r="F348" s="1445"/>
    </row>
    <row r="349" spans="1:8" s="1438" customFormat="1" ht="25.5">
      <c r="A349" s="1451"/>
      <c r="B349" s="1448" t="s">
        <v>854</v>
      </c>
      <c r="C349" s="1451"/>
      <c r="D349" s="1451"/>
      <c r="E349" s="1456"/>
      <c r="F349" s="1445"/>
    </row>
    <row r="350" spans="1:8" s="1438" customFormat="1" ht="38.25">
      <c r="A350" s="1451"/>
      <c r="B350" s="1448" t="s">
        <v>855</v>
      </c>
      <c r="C350" s="1451"/>
      <c r="D350" s="1451"/>
      <c r="E350" s="1456"/>
      <c r="F350" s="1445"/>
    </row>
    <row r="351" spans="1:8" s="1438" customFormat="1" ht="14.25">
      <c r="A351" s="1451"/>
      <c r="B351" s="1448" t="s">
        <v>856</v>
      </c>
      <c r="C351" s="1451"/>
      <c r="D351" s="1451"/>
      <c r="E351" s="1456"/>
      <c r="F351" s="1445"/>
    </row>
    <row r="352" spans="1:8" s="1438" customFormat="1" ht="14.25">
      <c r="A352" s="1451"/>
      <c r="B352" s="1448" t="s">
        <v>857</v>
      </c>
      <c r="C352" s="1451"/>
      <c r="D352" s="1451"/>
      <c r="E352" s="1456"/>
      <c r="F352" s="1445"/>
    </row>
    <row r="353" spans="1:7" s="1438" customFormat="1" ht="14.25">
      <c r="A353" s="1451"/>
      <c r="B353" s="1448" t="s">
        <v>858</v>
      </c>
      <c r="C353" s="1451"/>
      <c r="D353" s="1451"/>
      <c r="E353" s="1456"/>
      <c r="F353" s="1445"/>
    </row>
    <row r="354" spans="1:7" s="1438" customFormat="1" ht="14.25">
      <c r="A354" s="1451"/>
      <c r="B354" s="1448" t="s">
        <v>859</v>
      </c>
      <c r="C354" s="1451"/>
      <c r="D354" s="1451"/>
      <c r="E354" s="1456"/>
      <c r="F354" s="1445"/>
    </row>
    <row r="355" spans="1:7" s="1438" customFormat="1" ht="25.5">
      <c r="A355" s="1451"/>
      <c r="B355" s="1449" t="s">
        <v>860</v>
      </c>
      <c r="C355" s="1451"/>
      <c r="D355" s="1451"/>
      <c r="E355" s="1456"/>
      <c r="F355" s="1445"/>
    </row>
    <row r="356" spans="1:7" s="1438" customFormat="1" ht="14.25">
      <c r="A356" s="1451"/>
      <c r="B356" s="1446"/>
      <c r="C356" s="1451"/>
      <c r="D356" s="1451"/>
      <c r="E356" s="1456"/>
      <c r="F356" s="1445"/>
    </row>
    <row r="357" spans="1:7" ht="51">
      <c r="A357" s="859">
        <v>2</v>
      </c>
      <c r="B357" s="871" t="s">
        <v>1012</v>
      </c>
      <c r="C357" s="471" t="s">
        <v>7</v>
      </c>
      <c r="D357" s="471">
        <v>5</v>
      </c>
      <c r="E357" s="737"/>
      <c r="F357" s="740">
        <f>D357*E357</f>
        <v>0</v>
      </c>
    </row>
    <row r="358" spans="1:7" s="729" customFormat="1">
      <c r="A358" s="484"/>
      <c r="B358" s="481" t="s">
        <v>788</v>
      </c>
      <c r="C358" s="482"/>
      <c r="D358" s="485"/>
      <c r="E358" s="193"/>
      <c r="F358" s="490"/>
      <c r="G358" s="2"/>
    </row>
    <row r="359" spans="1:7" s="1438" customFormat="1" ht="14.25">
      <c r="A359" s="1451"/>
      <c r="B359" s="1447" t="s">
        <v>861</v>
      </c>
      <c r="C359" s="1451"/>
      <c r="D359" s="1451"/>
      <c r="E359" s="1456"/>
      <c r="F359" s="1445"/>
    </row>
    <row r="360" spans="1:7" s="1438" customFormat="1" ht="14.25">
      <c r="A360" s="1451"/>
      <c r="B360" s="1448" t="s">
        <v>862</v>
      </c>
      <c r="C360" s="1451"/>
      <c r="D360" s="1451"/>
      <c r="E360" s="1456"/>
      <c r="F360" s="1445"/>
    </row>
    <row r="361" spans="1:7" s="1438" customFormat="1" ht="14.25">
      <c r="A361" s="1451"/>
      <c r="B361" s="1448" t="s">
        <v>863</v>
      </c>
      <c r="C361" s="1451"/>
      <c r="D361" s="1451"/>
      <c r="E361" s="1456"/>
      <c r="F361" s="1445"/>
    </row>
    <row r="362" spans="1:7" s="1438" customFormat="1" ht="25.5">
      <c r="A362" s="1451"/>
      <c r="B362" s="1448" t="s">
        <v>864</v>
      </c>
      <c r="C362" s="1451"/>
      <c r="D362" s="1451"/>
      <c r="E362" s="1456"/>
      <c r="F362" s="1445"/>
    </row>
    <row r="363" spans="1:7" s="1438" customFormat="1" ht="14.25">
      <c r="A363" s="1451"/>
      <c r="B363" s="1448" t="s">
        <v>865</v>
      </c>
      <c r="C363" s="1451"/>
      <c r="D363" s="1451"/>
      <c r="E363" s="1456"/>
      <c r="F363" s="1445"/>
    </row>
    <row r="364" spans="1:7" s="1438" customFormat="1" ht="14.25">
      <c r="A364" s="1451"/>
      <c r="B364" s="1448" t="s">
        <v>866</v>
      </c>
      <c r="C364" s="1451"/>
      <c r="D364" s="1451"/>
      <c r="E364" s="1456"/>
      <c r="F364" s="1445"/>
    </row>
    <row r="365" spans="1:7" s="1438" customFormat="1" ht="14.25">
      <c r="A365" s="1451"/>
      <c r="B365" s="1448" t="s">
        <v>867</v>
      </c>
      <c r="C365" s="1451"/>
      <c r="D365" s="1451"/>
      <c r="E365" s="1456"/>
      <c r="F365" s="1445"/>
    </row>
    <row r="366" spans="1:7" s="1438" customFormat="1" ht="14.25">
      <c r="A366" s="1451"/>
      <c r="B366" s="1448" t="s">
        <v>868</v>
      </c>
      <c r="C366" s="1451"/>
      <c r="D366" s="1451"/>
      <c r="E366" s="1456"/>
      <c r="F366" s="1445"/>
    </row>
    <row r="367" spans="1:7" s="1438" customFormat="1" ht="14.25">
      <c r="A367" s="1451"/>
      <c r="B367" s="1448" t="s">
        <v>869</v>
      </c>
      <c r="C367" s="1451"/>
      <c r="D367" s="1451"/>
      <c r="E367" s="1456"/>
      <c r="F367" s="1445"/>
    </row>
    <row r="368" spans="1:7" s="1438" customFormat="1" ht="14.25">
      <c r="A368" s="1451"/>
      <c r="B368" s="1448" t="s">
        <v>870</v>
      </c>
      <c r="C368" s="1451"/>
      <c r="D368" s="1451"/>
      <c r="E368" s="1456"/>
      <c r="F368" s="1445"/>
    </row>
    <row r="369" spans="1:7" s="1438" customFormat="1" ht="14.25">
      <c r="A369" s="1451"/>
      <c r="B369" s="1449" t="s">
        <v>871</v>
      </c>
      <c r="C369" s="1451"/>
      <c r="D369" s="1451"/>
      <c r="E369" s="1456"/>
      <c r="F369" s="1445"/>
    </row>
    <row r="370" spans="1:7" s="1438" customFormat="1" ht="14.25">
      <c r="A370" s="1451"/>
      <c r="B370" s="1446"/>
      <c r="C370" s="1451"/>
      <c r="D370" s="1451"/>
      <c r="E370" s="1456"/>
      <c r="F370" s="1445"/>
    </row>
    <row r="371" spans="1:7" s="1438" customFormat="1" ht="14.25">
      <c r="A371" s="1451"/>
      <c r="B371" s="1446"/>
      <c r="C371" s="1451"/>
      <c r="D371" s="1451"/>
      <c r="E371" s="1456"/>
      <c r="F371" s="1445"/>
    </row>
    <row r="372" spans="1:7" ht="51">
      <c r="A372" s="859">
        <v>3</v>
      </c>
      <c r="B372" s="871" t="s">
        <v>1016</v>
      </c>
      <c r="C372" s="471" t="s">
        <v>7</v>
      </c>
      <c r="D372" s="471">
        <v>5</v>
      </c>
      <c r="E372" s="737"/>
      <c r="F372" s="740">
        <f>D372*E372</f>
        <v>0</v>
      </c>
    </row>
    <row r="373" spans="1:7" s="729" customFormat="1">
      <c r="A373" s="484"/>
      <c r="B373" s="481" t="s">
        <v>788</v>
      </c>
      <c r="C373" s="482"/>
      <c r="D373" s="485"/>
      <c r="E373" s="193"/>
      <c r="F373" s="490"/>
      <c r="G373" s="2"/>
    </row>
    <row r="374" spans="1:7" s="1438" customFormat="1" ht="14.25">
      <c r="A374" s="1451"/>
      <c r="B374" s="1447" t="s">
        <v>872</v>
      </c>
      <c r="C374" s="1451"/>
      <c r="D374" s="1451"/>
      <c r="E374" s="1456"/>
      <c r="F374" s="1445"/>
    </row>
    <row r="375" spans="1:7" s="1438" customFormat="1" ht="14.25">
      <c r="A375" s="1451"/>
      <c r="B375" s="1448" t="s">
        <v>873</v>
      </c>
      <c r="C375" s="1451"/>
      <c r="D375" s="1451"/>
      <c r="E375" s="1456"/>
      <c r="F375" s="1445"/>
    </row>
    <row r="376" spans="1:7" s="1438" customFormat="1" ht="25.5">
      <c r="A376" s="1451"/>
      <c r="B376" s="1448" t="s">
        <v>874</v>
      </c>
      <c r="C376" s="1451"/>
      <c r="D376" s="1451"/>
      <c r="E376" s="1456"/>
      <c r="F376" s="1445"/>
    </row>
    <row r="377" spans="1:7" s="1438" customFormat="1" ht="14.25">
      <c r="A377" s="1451"/>
      <c r="B377" s="1448" t="s">
        <v>875</v>
      </c>
      <c r="C377" s="1451"/>
      <c r="D377" s="1451"/>
      <c r="E377" s="1456"/>
      <c r="F377" s="1445"/>
    </row>
    <row r="378" spans="1:7" s="1438" customFormat="1" ht="14.25">
      <c r="A378" s="1451"/>
      <c r="B378" s="1448" t="s">
        <v>876</v>
      </c>
      <c r="C378" s="1451"/>
      <c r="D378" s="1451"/>
      <c r="E378" s="1456"/>
      <c r="F378" s="1445"/>
    </row>
    <row r="379" spans="1:7" s="1438" customFormat="1" ht="14.25">
      <c r="A379" s="1451"/>
      <c r="B379" s="1448" t="s">
        <v>877</v>
      </c>
      <c r="C379" s="1451"/>
      <c r="D379" s="1451"/>
      <c r="E379" s="1456"/>
      <c r="F379" s="1445"/>
    </row>
    <row r="380" spans="1:7" s="1438" customFormat="1" ht="14.25">
      <c r="A380" s="1451"/>
      <c r="B380" s="1448" t="s">
        <v>878</v>
      </c>
      <c r="C380" s="1451"/>
      <c r="D380" s="1451"/>
      <c r="E380" s="1456"/>
      <c r="F380" s="1445"/>
    </row>
    <row r="381" spans="1:7" s="1438" customFormat="1" ht="14.25">
      <c r="A381" s="1451"/>
      <c r="B381" s="1449" t="s">
        <v>879</v>
      </c>
      <c r="C381" s="1451"/>
      <c r="D381" s="1451"/>
      <c r="E381" s="1456"/>
      <c r="F381" s="1445"/>
    </row>
    <row r="382" spans="1:7" s="1438" customFormat="1" ht="14.25">
      <c r="A382" s="1451"/>
      <c r="B382" s="1446"/>
      <c r="C382" s="1451"/>
      <c r="D382" s="1451"/>
      <c r="E382" s="1456"/>
      <c r="F382" s="1445"/>
    </row>
    <row r="383" spans="1:7" ht="63.75">
      <c r="A383" s="859">
        <v>4</v>
      </c>
      <c r="B383" s="871" t="s">
        <v>1017</v>
      </c>
      <c r="C383" s="471" t="s">
        <v>7</v>
      </c>
      <c r="D383" s="471">
        <v>5</v>
      </c>
      <c r="E383" s="737"/>
      <c r="F383" s="740">
        <f>D383*E383</f>
        <v>0</v>
      </c>
    </row>
    <row r="384" spans="1:7" s="729" customFormat="1">
      <c r="A384" s="484"/>
      <c r="B384" s="481" t="s">
        <v>788</v>
      </c>
      <c r="C384" s="482"/>
      <c r="D384" s="485"/>
      <c r="E384" s="193"/>
      <c r="F384" s="490"/>
      <c r="G384" s="2"/>
    </row>
    <row r="385" spans="1:7" s="1438" customFormat="1" ht="14.25">
      <c r="A385" s="1451"/>
      <c r="B385" s="1447" t="s">
        <v>880</v>
      </c>
      <c r="C385" s="1451"/>
      <c r="D385" s="1451"/>
      <c r="E385" s="1456"/>
      <c r="F385" s="1445"/>
    </row>
    <row r="386" spans="1:7" s="1438" customFormat="1" ht="14.25">
      <c r="A386" s="1451"/>
      <c r="B386" s="1448" t="s">
        <v>881</v>
      </c>
      <c r="C386" s="1451"/>
      <c r="D386" s="1451"/>
      <c r="E386" s="1456"/>
      <c r="F386" s="1445"/>
    </row>
    <row r="387" spans="1:7" s="1438" customFormat="1" ht="14.25">
      <c r="A387" s="1451"/>
      <c r="B387" s="1448" t="s">
        <v>882</v>
      </c>
      <c r="C387" s="1451"/>
      <c r="D387" s="1451"/>
      <c r="E387" s="1456"/>
      <c r="F387" s="1445"/>
    </row>
    <row r="388" spans="1:7" s="1438" customFormat="1" ht="14.25">
      <c r="A388" s="1451"/>
      <c r="B388" s="1448" t="s">
        <v>883</v>
      </c>
      <c r="C388" s="1451"/>
      <c r="D388" s="1451"/>
      <c r="E388" s="1456"/>
      <c r="F388" s="1445"/>
    </row>
    <row r="389" spans="1:7" s="1438" customFormat="1" ht="14.25">
      <c r="A389" s="1451"/>
      <c r="B389" s="1448" t="s">
        <v>884</v>
      </c>
      <c r="C389" s="1451"/>
      <c r="D389" s="1451"/>
      <c r="E389" s="1456"/>
      <c r="F389" s="1445"/>
    </row>
    <row r="390" spans="1:7" s="1438" customFormat="1" ht="14.25">
      <c r="A390" s="1451"/>
      <c r="B390" s="1449" t="s">
        <v>885</v>
      </c>
      <c r="C390" s="1451"/>
      <c r="D390" s="1451"/>
      <c r="E390" s="1456"/>
      <c r="F390" s="1445"/>
    </row>
    <row r="391" spans="1:7" s="1438" customFormat="1" ht="14.25">
      <c r="A391" s="1451"/>
      <c r="B391" s="1446"/>
      <c r="C391" s="1451"/>
      <c r="D391" s="1451"/>
      <c r="E391" s="1456"/>
      <c r="F391" s="1445"/>
    </row>
    <row r="392" spans="1:7" ht="63.75">
      <c r="A392" s="859">
        <v>5</v>
      </c>
      <c r="B392" s="871" t="s">
        <v>1018</v>
      </c>
      <c r="C392" s="471" t="s">
        <v>7</v>
      </c>
      <c r="D392" s="471">
        <v>5</v>
      </c>
      <c r="E392" s="737"/>
      <c r="F392" s="740">
        <f>D392*E392</f>
        <v>0</v>
      </c>
    </row>
    <row r="393" spans="1:7" s="729" customFormat="1">
      <c r="A393" s="484"/>
      <c r="B393" s="481" t="s">
        <v>788</v>
      </c>
      <c r="C393" s="482"/>
      <c r="D393" s="485"/>
      <c r="E393" s="193"/>
      <c r="F393" s="490"/>
      <c r="G393" s="2"/>
    </row>
    <row r="394" spans="1:7" s="1438" customFormat="1" ht="14.25">
      <c r="A394" s="1451"/>
      <c r="B394" s="1447" t="s">
        <v>880</v>
      </c>
      <c r="C394" s="1451"/>
      <c r="D394" s="1451"/>
      <c r="E394" s="1456"/>
      <c r="F394" s="1445"/>
    </row>
    <row r="395" spans="1:7" s="1438" customFormat="1" ht="14.25">
      <c r="A395" s="1451"/>
      <c r="B395" s="1448" t="s">
        <v>881</v>
      </c>
      <c r="C395" s="1451"/>
      <c r="D395" s="1451"/>
      <c r="E395" s="1456"/>
      <c r="F395" s="1445"/>
    </row>
    <row r="396" spans="1:7" s="1438" customFormat="1" ht="14.25">
      <c r="A396" s="1451"/>
      <c r="B396" s="1449" t="s">
        <v>886</v>
      </c>
      <c r="C396" s="1451"/>
      <c r="D396" s="1451"/>
      <c r="E396" s="1456"/>
      <c r="F396" s="1445"/>
    </row>
    <row r="397" spans="1:7" s="1438" customFormat="1" ht="14.25">
      <c r="A397" s="1451"/>
      <c r="B397" s="1446"/>
      <c r="C397" s="1451"/>
      <c r="D397" s="1451"/>
      <c r="E397" s="1456"/>
      <c r="F397" s="1445"/>
    </row>
    <row r="398" spans="1:7" ht="76.5">
      <c r="A398" s="859">
        <v>6</v>
      </c>
      <c r="B398" s="871" t="s">
        <v>1019</v>
      </c>
      <c r="C398" s="471" t="s">
        <v>7</v>
      </c>
      <c r="D398" s="471">
        <v>27</v>
      </c>
      <c r="E398" s="737"/>
      <c r="F398" s="740">
        <f>D398*E398</f>
        <v>0</v>
      </c>
    </row>
    <row r="399" spans="1:7" s="729" customFormat="1">
      <c r="A399" s="484"/>
      <c r="B399" s="481" t="s">
        <v>788</v>
      </c>
      <c r="C399" s="482"/>
      <c r="D399" s="485"/>
      <c r="E399" s="193"/>
      <c r="F399" s="490"/>
      <c r="G399" s="2"/>
    </row>
    <row r="400" spans="1:7" s="1438" customFormat="1" ht="25.5">
      <c r="A400" s="1451"/>
      <c r="B400" s="1447" t="s">
        <v>887</v>
      </c>
      <c r="C400" s="1451"/>
      <c r="D400" s="1451"/>
      <c r="E400" s="1456"/>
      <c r="F400" s="1445"/>
    </row>
    <row r="401" spans="1:6" s="1438" customFormat="1" ht="25.5">
      <c r="A401" s="1451"/>
      <c r="B401" s="1448" t="s">
        <v>888</v>
      </c>
      <c r="C401" s="1451"/>
      <c r="D401" s="1451"/>
      <c r="E401" s="1456"/>
      <c r="F401" s="1445"/>
    </row>
    <row r="402" spans="1:6" s="1438" customFormat="1" ht="25.5">
      <c r="A402" s="1451"/>
      <c r="B402" s="1448" t="s">
        <v>889</v>
      </c>
      <c r="C402" s="1451"/>
      <c r="D402" s="1451"/>
      <c r="E402" s="1456"/>
      <c r="F402" s="1445"/>
    </row>
    <row r="403" spans="1:6" s="1438" customFormat="1" ht="25.5">
      <c r="A403" s="1451"/>
      <c r="B403" s="1448" t="s">
        <v>890</v>
      </c>
      <c r="C403" s="1451"/>
      <c r="D403" s="1451"/>
      <c r="E403" s="1456"/>
      <c r="F403" s="1445"/>
    </row>
    <row r="404" spans="1:6" s="1438" customFormat="1" ht="25.5">
      <c r="A404" s="1451"/>
      <c r="B404" s="1448" t="s">
        <v>891</v>
      </c>
      <c r="C404" s="1451"/>
      <c r="D404" s="1451"/>
      <c r="E404" s="1456"/>
      <c r="F404" s="1445"/>
    </row>
    <row r="405" spans="1:6" s="1438" customFormat="1" ht="25.5">
      <c r="A405" s="1451"/>
      <c r="B405" s="1448" t="s">
        <v>892</v>
      </c>
      <c r="C405" s="1451"/>
      <c r="D405" s="1451"/>
      <c r="E405" s="1456"/>
      <c r="F405" s="1445"/>
    </row>
    <row r="406" spans="1:6" s="1438" customFormat="1" ht="25.5">
      <c r="A406" s="1451"/>
      <c r="B406" s="1448" t="s">
        <v>893</v>
      </c>
      <c r="C406" s="1451"/>
      <c r="D406" s="1451"/>
      <c r="E406" s="1456"/>
      <c r="F406" s="1445"/>
    </row>
    <row r="407" spans="1:6" s="1438" customFormat="1" ht="14.25">
      <c r="A407" s="1451"/>
      <c r="B407" s="1448" t="s">
        <v>894</v>
      </c>
      <c r="C407" s="1451"/>
      <c r="D407" s="1451"/>
      <c r="E407" s="1456"/>
      <c r="F407" s="1445"/>
    </row>
    <row r="408" spans="1:6" s="1438" customFormat="1" ht="25.5">
      <c r="A408" s="1451"/>
      <c r="B408" s="1448" t="s">
        <v>895</v>
      </c>
      <c r="C408" s="1451"/>
      <c r="D408" s="1451"/>
      <c r="E408" s="1456"/>
      <c r="F408" s="1445"/>
    </row>
    <row r="409" spans="1:6" s="1438" customFormat="1" ht="25.5">
      <c r="A409" s="1451"/>
      <c r="B409" s="1448" t="s">
        <v>896</v>
      </c>
      <c r="C409" s="1451"/>
      <c r="D409" s="1451"/>
      <c r="E409" s="1456"/>
      <c r="F409" s="1445"/>
    </row>
    <row r="410" spans="1:6" s="1438" customFormat="1" ht="14.25">
      <c r="A410" s="1451"/>
      <c r="B410" s="1448" t="s">
        <v>897</v>
      </c>
      <c r="C410" s="1451"/>
      <c r="D410" s="1451"/>
      <c r="E410" s="1456"/>
      <c r="F410" s="1445"/>
    </row>
    <row r="411" spans="1:6" s="1438" customFormat="1" ht="25.5">
      <c r="A411" s="1451"/>
      <c r="B411" s="1448" t="s">
        <v>898</v>
      </c>
      <c r="C411" s="1451"/>
      <c r="D411" s="1451"/>
      <c r="E411" s="1456"/>
      <c r="F411" s="1445"/>
    </row>
    <row r="412" spans="1:6" s="1438" customFormat="1" ht="25.5">
      <c r="A412" s="1451"/>
      <c r="B412" s="1448" t="s">
        <v>899</v>
      </c>
      <c r="C412" s="1451"/>
      <c r="D412" s="1451"/>
      <c r="E412" s="1456"/>
      <c r="F412" s="1445"/>
    </row>
    <row r="413" spans="1:6" s="1438" customFormat="1" ht="14.25">
      <c r="A413" s="1451"/>
      <c r="B413" s="1448" t="s">
        <v>900</v>
      </c>
      <c r="C413" s="1451"/>
      <c r="D413" s="1451"/>
      <c r="E413" s="1456"/>
      <c r="F413" s="1445"/>
    </row>
    <row r="414" spans="1:6" s="1438" customFormat="1" ht="25.5">
      <c r="A414" s="1451"/>
      <c r="B414" s="1448" t="s">
        <v>901</v>
      </c>
      <c r="C414" s="1451"/>
      <c r="D414" s="1451"/>
      <c r="E414" s="1456"/>
      <c r="F414" s="1445"/>
    </row>
    <row r="415" spans="1:6" s="1438" customFormat="1" ht="25.5">
      <c r="A415" s="1451"/>
      <c r="B415" s="1448" t="s">
        <v>902</v>
      </c>
      <c r="C415" s="1451"/>
      <c r="D415" s="1451"/>
      <c r="E415" s="1456"/>
      <c r="F415" s="1445"/>
    </row>
    <row r="416" spans="1:6" s="1438" customFormat="1" ht="38.25">
      <c r="A416" s="1451"/>
      <c r="B416" s="1448" t="s">
        <v>903</v>
      </c>
      <c r="C416" s="1451"/>
      <c r="D416" s="1451"/>
      <c r="E416" s="1456"/>
      <c r="F416" s="1445"/>
    </row>
    <row r="417" spans="1:7" s="1438" customFormat="1" ht="38.25">
      <c r="A417" s="1451"/>
      <c r="B417" s="1448" t="s">
        <v>904</v>
      </c>
      <c r="C417" s="1451"/>
      <c r="D417" s="1451"/>
      <c r="E417" s="1456"/>
      <c r="F417" s="1445"/>
    </row>
    <row r="418" spans="1:7" s="1438" customFormat="1" ht="25.5">
      <c r="A418" s="1451"/>
      <c r="B418" s="1448" t="s">
        <v>905</v>
      </c>
      <c r="C418" s="1451"/>
      <c r="D418" s="1451"/>
      <c r="E418" s="1456"/>
      <c r="F418" s="1445"/>
    </row>
    <row r="419" spans="1:7" s="1438" customFormat="1" ht="25.5">
      <c r="A419" s="1451"/>
      <c r="B419" s="1448" t="s">
        <v>906</v>
      </c>
      <c r="C419" s="1451"/>
      <c r="D419" s="1451"/>
      <c r="E419" s="1456"/>
      <c r="F419" s="1445"/>
    </row>
    <row r="420" spans="1:7" s="1438" customFormat="1" ht="25.5">
      <c r="A420" s="1451"/>
      <c r="B420" s="1448" t="s">
        <v>907</v>
      </c>
      <c r="C420" s="1451"/>
      <c r="D420" s="1451"/>
      <c r="E420" s="1456"/>
      <c r="F420" s="1445"/>
    </row>
    <row r="421" spans="1:7" s="1438" customFormat="1" ht="25.5">
      <c r="A421" s="1451"/>
      <c r="B421" s="1448" t="s">
        <v>908</v>
      </c>
      <c r="C421" s="1451"/>
      <c r="D421" s="1451"/>
      <c r="E421" s="1456"/>
      <c r="F421" s="1445"/>
    </row>
    <row r="422" spans="1:7" s="1438" customFormat="1" ht="14.25">
      <c r="A422" s="1451"/>
      <c r="B422" s="1448" t="s">
        <v>909</v>
      </c>
      <c r="C422" s="1451"/>
      <c r="D422" s="1451"/>
      <c r="E422" s="1456"/>
      <c r="F422" s="1445"/>
    </row>
    <row r="423" spans="1:7" s="1438" customFormat="1" ht="14.25">
      <c r="A423" s="1451"/>
      <c r="B423" s="1448" t="s">
        <v>910</v>
      </c>
      <c r="C423" s="1451"/>
      <c r="D423" s="1451"/>
      <c r="E423" s="1456"/>
      <c r="F423" s="1445"/>
    </row>
    <row r="424" spans="1:7" s="1438" customFormat="1" ht="14.25">
      <c r="A424" s="1451"/>
      <c r="B424" s="1448" t="s">
        <v>911</v>
      </c>
      <c r="C424" s="1451"/>
      <c r="D424" s="1451"/>
      <c r="E424" s="1456"/>
      <c r="F424" s="1445"/>
    </row>
    <row r="425" spans="1:7" s="1438" customFormat="1" ht="14.25">
      <c r="A425" s="1451"/>
      <c r="B425" s="1448" t="s">
        <v>912</v>
      </c>
      <c r="C425" s="1451"/>
      <c r="D425" s="1451"/>
      <c r="E425" s="1456"/>
      <c r="F425" s="1445"/>
    </row>
    <row r="426" spans="1:7" s="1438" customFormat="1" ht="14.25">
      <c r="A426" s="1451"/>
      <c r="B426" s="1449" t="s">
        <v>913</v>
      </c>
      <c r="C426" s="1451"/>
      <c r="D426" s="1451"/>
      <c r="E426" s="1456"/>
      <c r="F426" s="1445"/>
    </row>
    <row r="427" spans="1:7" s="1438" customFormat="1" ht="14.25">
      <c r="A427" s="1451"/>
      <c r="B427" s="1446"/>
      <c r="C427" s="1451"/>
      <c r="D427" s="1451"/>
      <c r="E427" s="1456"/>
      <c r="F427" s="1445"/>
    </row>
    <row r="428" spans="1:7" ht="76.5">
      <c r="A428" s="859">
        <v>7</v>
      </c>
      <c r="B428" s="871" t="s">
        <v>1021</v>
      </c>
      <c r="C428" s="471" t="s">
        <v>7</v>
      </c>
      <c r="D428" s="471">
        <v>1</v>
      </c>
      <c r="E428" s="737"/>
      <c r="F428" s="740">
        <f>D428*E428</f>
        <v>0</v>
      </c>
    </row>
    <row r="429" spans="1:7" s="729" customFormat="1">
      <c r="A429" s="484"/>
      <c r="B429" s="481" t="s">
        <v>788</v>
      </c>
      <c r="C429" s="482"/>
      <c r="D429" s="485"/>
      <c r="E429" s="193"/>
      <c r="F429" s="490"/>
      <c r="G429" s="2"/>
    </row>
    <row r="430" spans="1:7" s="1438" customFormat="1" ht="25.5">
      <c r="A430" s="1451"/>
      <c r="B430" s="1447" t="s">
        <v>914</v>
      </c>
      <c r="C430" s="1451"/>
      <c r="D430" s="1451"/>
      <c r="E430" s="1456"/>
      <c r="F430" s="1445"/>
    </row>
    <row r="431" spans="1:7" s="1438" customFormat="1" ht="25.5">
      <c r="A431" s="1451"/>
      <c r="B431" s="1448" t="s">
        <v>915</v>
      </c>
      <c r="C431" s="1451"/>
      <c r="D431" s="1451"/>
      <c r="E431" s="1456"/>
      <c r="F431" s="1445"/>
    </row>
    <row r="432" spans="1:7" s="1438" customFormat="1" ht="25.5">
      <c r="A432" s="1451"/>
      <c r="B432" s="1448" t="s">
        <v>916</v>
      </c>
      <c r="C432" s="1451"/>
      <c r="D432" s="1451"/>
      <c r="E432" s="1456"/>
      <c r="F432" s="1445"/>
    </row>
    <row r="433" spans="1:7" s="1438" customFormat="1" ht="38.25">
      <c r="A433" s="1451"/>
      <c r="B433" s="1448" t="s">
        <v>917</v>
      </c>
      <c r="C433" s="1451"/>
      <c r="D433" s="1451"/>
      <c r="E433" s="1456"/>
      <c r="F433" s="1445"/>
    </row>
    <row r="434" spans="1:7" s="1438" customFormat="1" ht="25.5">
      <c r="A434" s="1451"/>
      <c r="B434" s="1448" t="s">
        <v>918</v>
      </c>
      <c r="C434" s="1451"/>
      <c r="D434" s="1451"/>
      <c r="E434" s="1456"/>
      <c r="F434" s="1445"/>
    </row>
    <row r="435" spans="1:7" s="1438" customFormat="1" ht="63.75">
      <c r="A435" s="1451"/>
      <c r="B435" s="1448" t="s">
        <v>919</v>
      </c>
      <c r="C435" s="1451"/>
      <c r="D435" s="1451"/>
      <c r="E435" s="1456"/>
      <c r="F435" s="1445"/>
    </row>
    <row r="436" spans="1:7" s="1438" customFormat="1" ht="38.25">
      <c r="A436" s="1451"/>
      <c r="B436" s="1448" t="s">
        <v>920</v>
      </c>
      <c r="C436" s="1451"/>
      <c r="D436" s="1451"/>
      <c r="E436" s="1456"/>
      <c r="F436" s="1445"/>
    </row>
    <row r="437" spans="1:7" s="1438" customFormat="1" ht="38.25">
      <c r="A437" s="1451"/>
      <c r="B437" s="1448" t="s">
        <v>921</v>
      </c>
      <c r="C437" s="1451"/>
      <c r="D437" s="1451"/>
      <c r="E437" s="1456"/>
      <c r="F437" s="1445"/>
    </row>
    <row r="438" spans="1:7" s="1438" customFormat="1" ht="25.5">
      <c r="A438" s="1451"/>
      <c r="B438" s="1448" t="s">
        <v>922</v>
      </c>
      <c r="C438" s="1451"/>
      <c r="D438" s="1451"/>
      <c r="E438" s="1456"/>
      <c r="F438" s="1445"/>
    </row>
    <row r="439" spans="1:7" s="1438" customFormat="1" ht="38.25">
      <c r="A439" s="1451"/>
      <c r="B439" s="1448" t="s">
        <v>923</v>
      </c>
      <c r="C439" s="1451"/>
      <c r="D439" s="1451"/>
      <c r="E439" s="1456"/>
      <c r="F439" s="1445"/>
    </row>
    <row r="440" spans="1:7" s="1438" customFormat="1" ht="25.5">
      <c r="A440" s="1451"/>
      <c r="B440" s="1448" t="s">
        <v>924</v>
      </c>
      <c r="C440" s="1451"/>
      <c r="D440" s="1451"/>
      <c r="E440" s="1456"/>
      <c r="F440" s="1445"/>
    </row>
    <row r="441" spans="1:7" s="1438" customFormat="1" ht="102">
      <c r="A441" s="1451"/>
      <c r="B441" s="1449" t="s">
        <v>1020</v>
      </c>
      <c r="C441" s="1451"/>
      <c r="D441" s="1451"/>
      <c r="E441" s="1456"/>
      <c r="F441" s="1445"/>
    </row>
    <row r="442" spans="1:7" s="1438" customFormat="1" ht="14.25">
      <c r="A442" s="1451"/>
      <c r="B442" s="1446"/>
      <c r="C442" s="1451"/>
      <c r="D442" s="1451"/>
      <c r="E442" s="1456"/>
      <c r="F442" s="1445"/>
    </row>
    <row r="443" spans="1:7" ht="76.5">
      <c r="A443" s="859">
        <v>8</v>
      </c>
      <c r="B443" s="871" t="s">
        <v>1022</v>
      </c>
      <c r="C443" s="471" t="s">
        <v>7</v>
      </c>
      <c r="D443" s="471">
        <v>2</v>
      </c>
      <c r="E443" s="737"/>
      <c r="F443" s="740">
        <f>D443*E443</f>
        <v>0</v>
      </c>
    </row>
    <row r="444" spans="1:7" s="729" customFormat="1">
      <c r="A444" s="484"/>
      <c r="B444" s="481" t="s">
        <v>788</v>
      </c>
      <c r="C444" s="482"/>
      <c r="D444" s="485"/>
      <c r="E444" s="193"/>
      <c r="F444" s="490"/>
      <c r="G444" s="2"/>
    </row>
    <row r="445" spans="1:7" s="1438" customFormat="1" ht="25.5">
      <c r="A445" s="1451"/>
      <c r="B445" s="1447" t="s">
        <v>925</v>
      </c>
      <c r="C445" s="1451"/>
      <c r="D445" s="1451"/>
      <c r="E445" s="1456"/>
      <c r="F445" s="1445"/>
    </row>
    <row r="446" spans="1:7" s="1438" customFormat="1" ht="25.5">
      <c r="A446" s="1451"/>
      <c r="B446" s="1448" t="s">
        <v>926</v>
      </c>
      <c r="C446" s="1451"/>
      <c r="D446" s="1451"/>
      <c r="E446" s="1456"/>
      <c r="F446" s="1445"/>
    </row>
    <row r="447" spans="1:7" s="1438" customFormat="1" ht="25.5">
      <c r="A447" s="1451"/>
      <c r="B447" s="1448" t="s">
        <v>927</v>
      </c>
      <c r="C447" s="1451"/>
      <c r="D447" s="1451"/>
      <c r="E447" s="1456"/>
      <c r="F447" s="1445"/>
    </row>
    <row r="448" spans="1:7" s="1438" customFormat="1" ht="25.5">
      <c r="A448" s="1451"/>
      <c r="B448" s="1448" t="s">
        <v>928</v>
      </c>
      <c r="C448" s="1451"/>
      <c r="D448" s="1451"/>
      <c r="E448" s="1456"/>
      <c r="F448" s="1445"/>
    </row>
    <row r="449" spans="1:6" s="1438" customFormat="1" ht="14.25">
      <c r="A449" s="1451"/>
      <c r="B449" s="1448" t="s">
        <v>929</v>
      </c>
      <c r="C449" s="1451"/>
      <c r="D449" s="1451"/>
      <c r="E449" s="1456"/>
      <c r="F449" s="1445"/>
    </row>
    <row r="450" spans="1:6" s="1438" customFormat="1" ht="14.25">
      <c r="A450" s="1451"/>
      <c r="B450" s="1448" t="s">
        <v>930</v>
      </c>
      <c r="C450" s="1451"/>
      <c r="D450" s="1451"/>
      <c r="E450" s="1456"/>
      <c r="F450" s="1445"/>
    </row>
    <row r="451" spans="1:6" s="1438" customFormat="1" ht="14.25">
      <c r="A451" s="1451"/>
      <c r="B451" s="1448" t="s">
        <v>931</v>
      </c>
      <c r="C451" s="1451"/>
      <c r="D451" s="1451"/>
      <c r="E451" s="1456"/>
      <c r="F451" s="1445"/>
    </row>
    <row r="452" spans="1:6" s="1438" customFormat="1" ht="14.25">
      <c r="A452" s="1451"/>
      <c r="B452" s="1448" t="s">
        <v>932</v>
      </c>
      <c r="C452" s="1451"/>
      <c r="D452" s="1451"/>
      <c r="E452" s="1456"/>
      <c r="F452" s="1445"/>
    </row>
    <row r="453" spans="1:6" s="1438" customFormat="1" ht="14.25">
      <c r="A453" s="1451"/>
      <c r="B453" s="1448" t="s">
        <v>933</v>
      </c>
      <c r="C453" s="1451"/>
      <c r="D453" s="1451"/>
      <c r="E453" s="1456"/>
      <c r="F453" s="1445"/>
    </row>
    <row r="454" spans="1:6" s="1438" customFormat="1" ht="25.5">
      <c r="A454" s="1451"/>
      <c r="B454" s="1448" t="s">
        <v>934</v>
      </c>
      <c r="C454" s="1451"/>
      <c r="D454" s="1451"/>
      <c r="E454" s="1456"/>
      <c r="F454" s="1445"/>
    </row>
    <row r="455" spans="1:6" s="1438" customFormat="1" ht="14.25">
      <c r="A455" s="1451"/>
      <c r="B455" s="1448" t="s">
        <v>935</v>
      </c>
      <c r="C455" s="1451"/>
      <c r="D455" s="1451"/>
      <c r="E455" s="1456"/>
      <c r="F455" s="1445"/>
    </row>
    <row r="456" spans="1:6" s="1438" customFormat="1" ht="14.25">
      <c r="A456" s="1451"/>
      <c r="B456" s="1448" t="s">
        <v>936</v>
      </c>
      <c r="C456" s="1451"/>
      <c r="D456" s="1451"/>
      <c r="E456" s="1456"/>
      <c r="F456" s="1445"/>
    </row>
    <row r="457" spans="1:6" s="1438" customFormat="1" ht="14.25">
      <c r="A457" s="1451"/>
      <c r="B457" s="1448" t="s">
        <v>937</v>
      </c>
      <c r="C457" s="1451"/>
      <c r="D457" s="1451"/>
      <c r="E457" s="1456"/>
      <c r="F457" s="1445"/>
    </row>
    <row r="458" spans="1:6" s="1438" customFormat="1" ht="14.25">
      <c r="A458" s="1451"/>
      <c r="B458" s="1448" t="s">
        <v>938</v>
      </c>
      <c r="C458" s="1451"/>
      <c r="D458" s="1451"/>
      <c r="E458" s="1456"/>
      <c r="F458" s="1445"/>
    </row>
    <row r="459" spans="1:6" s="1438" customFormat="1" ht="14.25">
      <c r="A459" s="1451"/>
      <c r="B459" s="1448" t="s">
        <v>939</v>
      </c>
      <c r="C459" s="1451"/>
      <c r="D459" s="1451"/>
      <c r="E459" s="1456"/>
      <c r="F459" s="1445"/>
    </row>
    <row r="460" spans="1:6" s="1438" customFormat="1" ht="14.25">
      <c r="A460" s="1451"/>
      <c r="B460" s="1448" t="s">
        <v>940</v>
      </c>
      <c r="C460" s="1451"/>
      <c r="D460" s="1451"/>
      <c r="E460" s="1456"/>
      <c r="F460" s="1445"/>
    </row>
    <row r="461" spans="1:6" s="1438" customFormat="1" ht="14.25">
      <c r="A461" s="1451"/>
      <c r="B461" s="1448" t="s">
        <v>941</v>
      </c>
      <c r="C461" s="1451"/>
      <c r="D461" s="1451"/>
      <c r="E461" s="1456"/>
      <c r="F461" s="1445"/>
    </row>
    <row r="462" spans="1:6" s="1438" customFormat="1" ht="14.25">
      <c r="A462" s="1451"/>
      <c r="B462" s="1448" t="s">
        <v>942</v>
      </c>
      <c r="C462" s="1451"/>
      <c r="D462" s="1451"/>
      <c r="E462" s="1456"/>
      <c r="F462" s="1445"/>
    </row>
    <row r="463" spans="1:6" s="1438" customFormat="1" ht="14.25">
      <c r="A463" s="1451"/>
      <c r="B463" s="1448" t="s">
        <v>943</v>
      </c>
      <c r="C463" s="1451"/>
      <c r="D463" s="1451"/>
      <c r="E463" s="1456"/>
      <c r="F463" s="1445"/>
    </row>
    <row r="464" spans="1:6" s="1438" customFormat="1" ht="14.25">
      <c r="A464" s="1451"/>
      <c r="B464" s="1448" t="s">
        <v>944</v>
      </c>
      <c r="C464" s="1451"/>
      <c r="D464" s="1451"/>
      <c r="E464" s="1456"/>
      <c r="F464" s="1445"/>
    </row>
    <row r="465" spans="1:6" s="1438" customFormat="1" ht="14.25">
      <c r="A465" s="1451"/>
      <c r="B465" s="1448" t="s">
        <v>945</v>
      </c>
      <c r="C465" s="1451"/>
      <c r="D465" s="1451"/>
      <c r="E465" s="1456"/>
      <c r="F465" s="1445"/>
    </row>
    <row r="466" spans="1:6" s="1438" customFormat="1" ht="14.25">
      <c r="A466" s="1451"/>
      <c r="B466" s="1448" t="s">
        <v>946</v>
      </c>
      <c r="C466" s="1451"/>
      <c r="D466" s="1451"/>
      <c r="E466" s="1456"/>
      <c r="F466" s="1445"/>
    </row>
    <row r="467" spans="1:6" s="1438" customFormat="1" ht="14.25">
      <c r="A467" s="1451"/>
      <c r="B467" s="1448" t="s">
        <v>947</v>
      </c>
      <c r="C467" s="1451"/>
      <c r="D467" s="1451"/>
      <c r="E467" s="1456"/>
      <c r="F467" s="1445"/>
    </row>
    <row r="468" spans="1:6" s="1438" customFormat="1" ht="14.25">
      <c r="A468" s="1451"/>
      <c r="B468" s="1448" t="s">
        <v>948</v>
      </c>
      <c r="C468" s="1451"/>
      <c r="D468" s="1451"/>
      <c r="E468" s="1456"/>
      <c r="F468" s="1445"/>
    </row>
    <row r="469" spans="1:6" s="1438" customFormat="1" ht="14.25">
      <c r="A469" s="1451"/>
      <c r="B469" s="1448" t="s">
        <v>949</v>
      </c>
      <c r="C469" s="1451"/>
      <c r="D469" s="1451"/>
      <c r="E469" s="1456"/>
      <c r="F469" s="1445"/>
    </row>
    <row r="470" spans="1:6" s="1438" customFormat="1" ht="14.25">
      <c r="A470" s="1451"/>
      <c r="B470" s="1448" t="s">
        <v>950</v>
      </c>
      <c r="C470" s="1451"/>
      <c r="D470" s="1451"/>
      <c r="E470" s="1456"/>
      <c r="F470" s="1445"/>
    </row>
    <row r="471" spans="1:6" s="1438" customFormat="1" ht="14.25">
      <c r="A471" s="1451"/>
      <c r="B471" s="1448" t="s">
        <v>951</v>
      </c>
      <c r="C471" s="1451"/>
      <c r="D471" s="1451"/>
      <c r="E471" s="1456"/>
      <c r="F471" s="1445"/>
    </row>
    <row r="472" spans="1:6" s="1438" customFormat="1" ht="25.5">
      <c r="A472" s="1451"/>
      <c r="B472" s="1449" t="s">
        <v>952</v>
      </c>
      <c r="C472" s="1451"/>
      <c r="D472" s="1451"/>
      <c r="E472" s="1456"/>
      <c r="F472" s="1445"/>
    </row>
    <row r="473" spans="1:6" s="1438" customFormat="1" ht="14.25">
      <c r="A473" s="1451"/>
      <c r="B473" s="1446"/>
      <c r="C473" s="1451"/>
      <c r="D473" s="1451"/>
      <c r="E473" s="1456"/>
      <c r="F473" s="1445"/>
    </row>
    <row r="474" spans="1:6" ht="38.25">
      <c r="A474" s="859">
        <v>9</v>
      </c>
      <c r="B474" s="871" t="s">
        <v>1023</v>
      </c>
      <c r="C474" s="471" t="s">
        <v>7</v>
      </c>
      <c r="D474" s="471">
        <v>2</v>
      </c>
      <c r="E474" s="737"/>
      <c r="F474" s="740">
        <f>D474*E474</f>
        <v>0</v>
      </c>
    </row>
    <row r="475" spans="1:6" s="1438" customFormat="1" ht="14.25">
      <c r="A475" s="1451"/>
      <c r="B475" s="1457"/>
      <c r="C475" s="1451"/>
      <c r="D475" s="1451"/>
      <c r="E475" s="1456"/>
      <c r="F475" s="1445"/>
    </row>
    <row r="476" spans="1:6" ht="38.25">
      <c r="A476" s="859">
        <v>10</v>
      </c>
      <c r="B476" s="871" t="s">
        <v>1024</v>
      </c>
      <c r="C476" s="471" t="s">
        <v>7</v>
      </c>
      <c r="D476" s="471">
        <v>36</v>
      </c>
      <c r="E476" s="737"/>
      <c r="F476" s="740">
        <f>D476*E476</f>
        <v>0</v>
      </c>
    </row>
    <row r="477" spans="1:6" s="1438" customFormat="1" ht="14.25">
      <c r="A477" s="1451"/>
      <c r="B477" s="1457"/>
      <c r="C477" s="1451"/>
      <c r="D477" s="1451"/>
      <c r="E477" s="1456"/>
      <c r="F477" s="1445"/>
    </row>
    <row r="478" spans="1:6" ht="63.75">
      <c r="A478" s="859">
        <v>11</v>
      </c>
      <c r="B478" s="871" t="s">
        <v>1025</v>
      </c>
      <c r="C478" s="471" t="s">
        <v>7</v>
      </c>
      <c r="D478" s="471">
        <v>72</v>
      </c>
      <c r="E478" s="737"/>
      <c r="F478" s="740">
        <f>D478*E478</f>
        <v>0</v>
      </c>
    </row>
    <row r="479" spans="1:6" s="1438" customFormat="1" ht="14.25">
      <c r="A479" s="1451"/>
      <c r="B479" s="1457"/>
      <c r="C479" s="1451"/>
      <c r="D479" s="1451"/>
      <c r="E479" s="1456"/>
      <c r="F479" s="1445"/>
    </row>
    <row r="480" spans="1:6" ht="76.5">
      <c r="A480" s="859">
        <v>12</v>
      </c>
      <c r="B480" s="871" t="s">
        <v>1026</v>
      </c>
      <c r="C480" s="471" t="s">
        <v>7</v>
      </c>
      <c r="D480" s="471">
        <v>1</v>
      </c>
      <c r="E480" s="737"/>
      <c r="F480" s="740">
        <f>D480*E480</f>
        <v>0</v>
      </c>
    </row>
    <row r="481" spans="1:7" s="729" customFormat="1">
      <c r="A481" s="484"/>
      <c r="B481" s="481" t="s">
        <v>788</v>
      </c>
      <c r="C481" s="482"/>
      <c r="D481" s="485"/>
      <c r="E481" s="193"/>
      <c r="F481" s="490"/>
      <c r="G481" s="2"/>
    </row>
    <row r="482" spans="1:7" s="1438" customFormat="1" ht="14.25">
      <c r="A482" s="1451"/>
      <c r="B482" s="1447" t="s">
        <v>953</v>
      </c>
      <c r="C482" s="1451"/>
      <c r="D482" s="1451"/>
      <c r="E482" s="1456"/>
      <c r="F482" s="1445"/>
    </row>
    <row r="483" spans="1:7" s="1438" customFormat="1" ht="14.25">
      <c r="A483" s="1451"/>
      <c r="B483" s="1448" t="s">
        <v>954</v>
      </c>
      <c r="C483" s="1451"/>
      <c r="D483" s="1451"/>
      <c r="E483" s="1456"/>
      <c r="F483" s="1445"/>
    </row>
    <row r="484" spans="1:7" s="1438" customFormat="1" ht="14.25">
      <c r="A484" s="1451"/>
      <c r="B484" s="1449" t="s">
        <v>955</v>
      </c>
      <c r="C484" s="1451"/>
      <c r="D484" s="1451"/>
      <c r="E484" s="1456"/>
      <c r="F484" s="1445"/>
    </row>
    <row r="485" spans="1:7" s="1438" customFormat="1" ht="14.25">
      <c r="A485" s="1451"/>
      <c r="B485" s="1452"/>
      <c r="C485" s="1451"/>
      <c r="D485" s="1451"/>
      <c r="E485" s="1456"/>
      <c r="F485" s="1445"/>
    </row>
    <row r="486" spans="1:7" ht="63.75">
      <c r="A486" s="859">
        <v>13</v>
      </c>
      <c r="B486" s="871" t="s">
        <v>1028</v>
      </c>
      <c r="C486" s="471" t="s">
        <v>7</v>
      </c>
      <c r="D486" s="471">
        <v>1</v>
      </c>
      <c r="E486" s="737"/>
      <c r="F486" s="740">
        <f>D486*E486</f>
        <v>0</v>
      </c>
    </row>
    <row r="487" spans="1:7" s="729" customFormat="1">
      <c r="A487" s="484"/>
      <c r="B487" s="481" t="s">
        <v>788</v>
      </c>
      <c r="C487" s="482"/>
      <c r="D487" s="485"/>
      <c r="E487" s="193"/>
      <c r="F487" s="490"/>
      <c r="G487" s="2"/>
    </row>
    <row r="488" spans="1:7" s="1438" customFormat="1" ht="14.25">
      <c r="A488" s="1451"/>
      <c r="B488" s="1447" t="s">
        <v>1027</v>
      </c>
      <c r="C488" s="1451"/>
      <c r="D488" s="1451"/>
      <c r="E488" s="1456"/>
      <c r="F488" s="1445"/>
    </row>
    <row r="489" spans="1:7" s="1438" customFormat="1" ht="14.25">
      <c r="A489" s="1451"/>
      <c r="B489" s="1448" t="s">
        <v>956</v>
      </c>
      <c r="C489" s="1451"/>
      <c r="D489" s="1451"/>
      <c r="E489" s="1456"/>
      <c r="F489" s="1445"/>
    </row>
    <row r="490" spans="1:7" s="1438" customFormat="1" ht="14.25">
      <c r="A490" s="1451"/>
      <c r="B490" s="1448" t="s">
        <v>957</v>
      </c>
      <c r="C490" s="1451"/>
      <c r="D490" s="1451"/>
      <c r="E490" s="1456"/>
      <c r="F490" s="1445"/>
    </row>
    <row r="491" spans="1:7" s="1438" customFormat="1" ht="14.25">
      <c r="A491" s="1451"/>
      <c r="B491" s="1448" t="s">
        <v>958</v>
      </c>
      <c r="C491" s="1451"/>
      <c r="D491" s="1451"/>
      <c r="E491" s="1456"/>
      <c r="F491" s="1445"/>
    </row>
    <row r="492" spans="1:7" s="1438" customFormat="1" ht="14.25">
      <c r="A492" s="1451"/>
      <c r="B492" s="1448" t="s">
        <v>959</v>
      </c>
      <c r="C492" s="1451"/>
      <c r="D492" s="1451"/>
      <c r="E492" s="1456"/>
      <c r="F492" s="1445"/>
    </row>
    <row r="493" spans="1:7" s="1438" customFormat="1" ht="14.25">
      <c r="A493" s="1451"/>
      <c r="B493" s="1448" t="s">
        <v>960</v>
      </c>
      <c r="C493" s="1451"/>
      <c r="D493" s="1451"/>
      <c r="E493" s="1456"/>
      <c r="F493" s="1445"/>
    </row>
    <row r="494" spans="1:7" s="1438" customFormat="1" ht="14.25">
      <c r="A494" s="1451"/>
      <c r="B494" s="1448" t="s">
        <v>961</v>
      </c>
      <c r="C494" s="1451"/>
      <c r="D494" s="1451"/>
      <c r="E494" s="1456"/>
      <c r="F494" s="1445"/>
    </row>
    <row r="495" spans="1:7" s="1438" customFormat="1" ht="14.25">
      <c r="A495" s="1451"/>
      <c r="B495" s="1448" t="s">
        <v>962</v>
      </c>
      <c r="C495" s="1451"/>
      <c r="D495" s="1451"/>
      <c r="E495" s="1456"/>
      <c r="F495" s="1445"/>
    </row>
    <row r="496" spans="1:7" s="1438" customFormat="1" ht="14.25">
      <c r="A496" s="1451"/>
      <c r="B496" s="1448" t="s">
        <v>963</v>
      </c>
      <c r="C496" s="1451"/>
      <c r="D496" s="1451"/>
      <c r="E496" s="1456"/>
      <c r="F496" s="1445"/>
    </row>
    <row r="497" spans="1:7" s="1438" customFormat="1" ht="14.25">
      <c r="A497" s="1451"/>
      <c r="B497" s="1449" t="s">
        <v>964</v>
      </c>
      <c r="C497" s="1451"/>
      <c r="D497" s="1451"/>
      <c r="E497" s="1456"/>
      <c r="F497" s="1445"/>
    </row>
    <row r="498" spans="1:7" s="1438" customFormat="1" ht="14.25">
      <c r="A498" s="1451"/>
      <c r="B498" s="1446"/>
      <c r="C498" s="1451"/>
      <c r="D498" s="1451"/>
      <c r="E498" s="1456"/>
      <c r="F498" s="1445"/>
    </row>
    <row r="499" spans="1:7" ht="63.75">
      <c r="A499" s="859">
        <v>14</v>
      </c>
      <c r="B499" s="871" t="s">
        <v>1029</v>
      </c>
      <c r="C499" s="471" t="s">
        <v>7</v>
      </c>
      <c r="D499" s="471">
        <v>1</v>
      </c>
      <c r="E499" s="737"/>
      <c r="F499" s="740">
        <f>D499*E499</f>
        <v>0</v>
      </c>
    </row>
    <row r="500" spans="1:7" s="729" customFormat="1">
      <c r="A500" s="484"/>
      <c r="B500" s="481" t="s">
        <v>788</v>
      </c>
      <c r="C500" s="482"/>
      <c r="D500" s="485"/>
      <c r="E500" s="193"/>
      <c r="F500" s="490"/>
      <c r="G500" s="2"/>
    </row>
    <row r="501" spans="1:7" s="1438" customFormat="1" ht="14.25">
      <c r="A501" s="1451"/>
      <c r="B501" s="1447" t="s">
        <v>965</v>
      </c>
      <c r="C501" s="1451"/>
      <c r="D501" s="1451"/>
      <c r="E501" s="1456"/>
      <c r="F501" s="1445"/>
    </row>
    <row r="502" spans="1:7" s="1438" customFormat="1" ht="14.25">
      <c r="A502" s="1451"/>
      <c r="B502" s="1448" t="s">
        <v>966</v>
      </c>
      <c r="C502" s="1451"/>
      <c r="D502" s="1451"/>
      <c r="E502" s="1456"/>
      <c r="F502" s="1445"/>
    </row>
    <row r="503" spans="1:7" s="1438" customFormat="1" ht="14.25">
      <c r="A503" s="1451"/>
      <c r="B503" s="1448" t="s">
        <v>967</v>
      </c>
      <c r="C503" s="1451"/>
      <c r="D503" s="1451"/>
      <c r="E503" s="1456"/>
      <c r="F503" s="1445"/>
    </row>
    <row r="504" spans="1:7" s="1438" customFormat="1" ht="14.25">
      <c r="A504" s="1451"/>
      <c r="B504" s="1448" t="s">
        <v>968</v>
      </c>
      <c r="C504" s="1451"/>
      <c r="D504" s="1451"/>
      <c r="E504" s="1456"/>
      <c r="F504" s="1445"/>
    </row>
    <row r="505" spans="1:7" s="1438" customFormat="1" ht="14.25">
      <c r="A505" s="1451"/>
      <c r="B505" s="1449" t="s">
        <v>969</v>
      </c>
      <c r="C505" s="1451"/>
      <c r="D505" s="1451"/>
      <c r="E505" s="1456"/>
      <c r="F505" s="1445"/>
    </row>
    <row r="506" spans="1:7" s="1438" customFormat="1" ht="14.25">
      <c r="A506" s="1451"/>
      <c r="B506" s="1446"/>
      <c r="C506" s="1451"/>
      <c r="D506" s="1451"/>
      <c r="E506" s="1456"/>
      <c r="F506" s="1445"/>
    </row>
    <row r="507" spans="1:7" ht="63.75">
      <c r="A507" s="859">
        <v>15</v>
      </c>
      <c r="B507" s="871" t="s">
        <v>1030</v>
      </c>
      <c r="C507" s="471" t="s">
        <v>7</v>
      </c>
      <c r="D507" s="471">
        <v>1</v>
      </c>
      <c r="E507" s="737"/>
      <c r="F507" s="740">
        <f>D507*E507</f>
        <v>0</v>
      </c>
    </row>
    <row r="508" spans="1:7" s="729" customFormat="1">
      <c r="A508" s="484"/>
      <c r="B508" s="481" t="s">
        <v>788</v>
      </c>
      <c r="C508" s="482"/>
      <c r="D508" s="485"/>
      <c r="E508" s="193"/>
      <c r="F508" s="490"/>
      <c r="G508" s="2"/>
    </row>
    <row r="509" spans="1:7" s="1438" customFormat="1" ht="14.25">
      <c r="A509" s="1451"/>
      <c r="B509" s="1447" t="s">
        <v>970</v>
      </c>
      <c r="C509" s="1451"/>
      <c r="D509" s="1451"/>
      <c r="E509" s="1456"/>
      <c r="F509" s="1445"/>
    </row>
    <row r="510" spans="1:7" s="1438" customFormat="1" ht="14.25">
      <c r="A510" s="1451"/>
      <c r="B510" s="1448" t="s">
        <v>971</v>
      </c>
      <c r="C510" s="1451"/>
      <c r="D510" s="1451"/>
      <c r="E510" s="1456"/>
      <c r="F510" s="1445"/>
    </row>
    <row r="511" spans="1:7" s="1438" customFormat="1" ht="14.25">
      <c r="A511" s="1451"/>
      <c r="B511" s="1448" t="s">
        <v>972</v>
      </c>
      <c r="C511" s="1451"/>
      <c r="D511" s="1451"/>
      <c r="E511" s="1456"/>
      <c r="F511" s="1445"/>
    </row>
    <row r="512" spans="1:7" s="1438" customFormat="1" ht="25.5">
      <c r="A512" s="1451"/>
      <c r="B512" s="1448" t="s">
        <v>973</v>
      </c>
      <c r="C512" s="1451"/>
      <c r="D512" s="1451"/>
      <c r="E512" s="1456"/>
      <c r="F512" s="1445"/>
    </row>
    <row r="513" spans="1:7" s="1438" customFormat="1" ht="14.25">
      <c r="A513" s="1451"/>
      <c r="B513" s="1449" t="s">
        <v>974</v>
      </c>
      <c r="C513" s="1451"/>
      <c r="D513" s="1451"/>
      <c r="E513" s="1456"/>
      <c r="F513" s="1445"/>
    </row>
    <row r="514" spans="1:7" s="729" customFormat="1">
      <c r="A514" s="484"/>
      <c r="B514" s="481" t="s">
        <v>1031</v>
      </c>
      <c r="C514" s="482"/>
      <c r="D514" s="485"/>
      <c r="E514" s="193"/>
      <c r="F514" s="490"/>
      <c r="G514" s="2"/>
    </row>
    <row r="515" spans="1:7" s="1438" customFormat="1" ht="14.25">
      <c r="A515" s="1451"/>
      <c r="B515" s="481" t="s">
        <v>975</v>
      </c>
      <c r="C515" s="481"/>
      <c r="D515" s="1451"/>
      <c r="E515" s="1456"/>
      <c r="F515" s="1445"/>
    </row>
    <row r="516" spans="1:7" s="1438" customFormat="1" ht="14.25">
      <c r="A516" s="1451"/>
      <c r="B516" s="481" t="s">
        <v>976</v>
      </c>
      <c r="C516" s="481"/>
      <c r="D516" s="1451"/>
      <c r="E516" s="1456"/>
      <c r="F516" s="1445"/>
    </row>
    <row r="517" spans="1:7" s="1438" customFormat="1" ht="14.25">
      <c r="A517" s="1451"/>
      <c r="B517" s="481" t="s">
        <v>977</v>
      </c>
      <c r="C517" s="481"/>
      <c r="D517" s="1451"/>
      <c r="E517" s="1456"/>
      <c r="F517" s="1445"/>
    </row>
    <row r="518" spans="1:7" s="1438" customFormat="1" ht="14.25">
      <c r="A518" s="1451"/>
      <c r="B518" s="481" t="s">
        <v>978</v>
      </c>
      <c r="C518" s="481"/>
      <c r="D518" s="1451"/>
      <c r="E518" s="1456"/>
      <c r="F518" s="1445"/>
    </row>
    <row r="519" spans="1:7" s="1438" customFormat="1" ht="14.25">
      <c r="A519" s="1451"/>
      <c r="B519" s="481" t="s">
        <v>979</v>
      </c>
      <c r="C519" s="481"/>
      <c r="D519" s="1451"/>
      <c r="E519" s="1456"/>
      <c r="F519" s="1445"/>
    </row>
    <row r="520" spans="1:7" s="1438" customFormat="1" ht="14.25">
      <c r="A520" s="1451"/>
      <c r="B520" s="481" t="s">
        <v>980</v>
      </c>
      <c r="C520" s="481"/>
      <c r="D520" s="1451"/>
      <c r="E520" s="1456"/>
      <c r="F520" s="1445"/>
    </row>
    <row r="521" spans="1:7" s="1438" customFormat="1" ht="14.25">
      <c r="A521" s="1451"/>
      <c r="B521" s="481" t="s">
        <v>981</v>
      </c>
      <c r="C521" s="481"/>
      <c r="D521" s="1451"/>
      <c r="E521" s="1456"/>
      <c r="F521" s="1445"/>
    </row>
    <row r="522" spans="1:7" s="1438" customFormat="1" ht="14.25">
      <c r="A522" s="1451"/>
      <c r="B522" s="481" t="s">
        <v>982</v>
      </c>
      <c r="C522" s="481"/>
      <c r="D522" s="1451"/>
      <c r="E522" s="1456"/>
      <c r="F522" s="1445"/>
    </row>
    <row r="523" spans="1:7" s="1438" customFormat="1" ht="14.25">
      <c r="A523" s="1451"/>
      <c r="B523" s="481" t="s">
        <v>983</v>
      </c>
      <c r="C523" s="481"/>
      <c r="D523" s="1451"/>
      <c r="E523" s="1456"/>
      <c r="F523" s="1445"/>
    </row>
    <row r="524" spans="1:7" s="1438" customFormat="1" ht="14.25">
      <c r="A524" s="1451"/>
      <c r="B524" s="481" t="s">
        <v>984</v>
      </c>
      <c r="C524" s="481"/>
      <c r="D524" s="1451"/>
      <c r="E524" s="1456"/>
      <c r="F524" s="1445"/>
    </row>
    <row r="525" spans="1:7" s="1438" customFormat="1" ht="14.25">
      <c r="A525" s="1451"/>
      <c r="B525" s="481" t="s">
        <v>985</v>
      </c>
      <c r="C525" s="481"/>
      <c r="D525" s="1451"/>
      <c r="E525" s="1456"/>
      <c r="F525" s="1445"/>
    </row>
    <row r="526" spans="1:7" s="1438" customFormat="1" ht="14.25">
      <c r="A526" s="1451"/>
      <c r="B526" s="481" t="s">
        <v>986</v>
      </c>
      <c r="C526" s="481"/>
      <c r="D526" s="1451"/>
      <c r="E526" s="1456"/>
      <c r="F526" s="1445"/>
    </row>
    <row r="527" spans="1:7" s="1438" customFormat="1" ht="14.25">
      <c r="A527" s="1451"/>
      <c r="B527" s="481" t="s">
        <v>987</v>
      </c>
      <c r="C527" s="481"/>
      <c r="D527" s="1451"/>
      <c r="E527" s="1456"/>
      <c r="F527" s="1445"/>
    </row>
    <row r="528" spans="1:7" s="1438" customFormat="1" ht="14.25">
      <c r="A528" s="1451"/>
      <c r="B528" s="481" t="s">
        <v>988</v>
      </c>
      <c r="C528" s="481"/>
      <c r="D528" s="1451"/>
      <c r="E528" s="1456"/>
      <c r="F528" s="1445"/>
    </row>
    <row r="529" spans="1:6" s="1438" customFormat="1" ht="14.25">
      <c r="A529" s="1451"/>
      <c r="B529" s="481" t="s">
        <v>989</v>
      </c>
      <c r="C529" s="481"/>
      <c r="D529" s="1451"/>
      <c r="E529" s="1456"/>
      <c r="F529" s="1445"/>
    </row>
    <row r="530" spans="1:6" s="1438" customFormat="1" ht="14.25">
      <c r="A530" s="1451"/>
      <c r="B530" s="481" t="s">
        <v>990</v>
      </c>
      <c r="C530" s="481"/>
      <c r="D530" s="1451"/>
      <c r="E530" s="1456"/>
      <c r="F530" s="1445"/>
    </row>
    <row r="531" spans="1:6" s="1438" customFormat="1" ht="14.25">
      <c r="A531" s="1451"/>
      <c r="B531" s="481" t="s">
        <v>991</v>
      </c>
      <c r="C531" s="481"/>
      <c r="D531" s="1451"/>
      <c r="E531" s="1456"/>
      <c r="F531" s="1445"/>
    </row>
    <row r="532" spans="1:6" s="1438" customFormat="1" ht="14.25">
      <c r="A532" s="1451"/>
      <c r="B532" s="481" t="s">
        <v>992</v>
      </c>
      <c r="C532" s="481"/>
      <c r="D532" s="1451"/>
      <c r="E532" s="1456"/>
      <c r="F532" s="1445"/>
    </row>
    <row r="533" spans="1:6" s="1438" customFormat="1" ht="14.25">
      <c r="A533" s="1451"/>
      <c r="B533" s="1452"/>
      <c r="C533" s="1451"/>
      <c r="D533" s="1451"/>
      <c r="E533" s="1456"/>
      <c r="F533" s="1445"/>
    </row>
    <row r="534" spans="1:6" ht="25.5">
      <c r="A534" s="859">
        <v>16</v>
      </c>
      <c r="B534" s="871" t="s">
        <v>1032</v>
      </c>
      <c r="C534" s="471" t="s">
        <v>6</v>
      </c>
      <c r="D534" s="471">
        <v>500</v>
      </c>
      <c r="E534" s="737"/>
      <c r="F534" s="740">
        <f>D534*E534</f>
        <v>0</v>
      </c>
    </row>
    <row r="535" spans="1:6" s="1438" customFormat="1" ht="14.25">
      <c r="A535" s="1451"/>
      <c r="B535" s="1457"/>
      <c r="C535" s="1451"/>
      <c r="D535" s="1451"/>
      <c r="E535" s="1456"/>
      <c r="F535" s="1445"/>
    </row>
    <row r="536" spans="1:6" ht="25.5">
      <c r="A536" s="859">
        <v>17</v>
      </c>
      <c r="B536" s="871" t="s">
        <v>1033</v>
      </c>
      <c r="C536" s="471" t="s">
        <v>6</v>
      </c>
      <c r="D536" s="471">
        <v>100</v>
      </c>
      <c r="E536" s="737"/>
      <c r="F536" s="740">
        <f>D536*E536</f>
        <v>0</v>
      </c>
    </row>
    <row r="537" spans="1:6" s="1438" customFormat="1" ht="14.25">
      <c r="A537" s="1451"/>
      <c r="B537" s="1446"/>
      <c r="C537" s="1451"/>
      <c r="D537" s="1451"/>
      <c r="E537" s="1456"/>
      <c r="F537" s="740"/>
    </row>
    <row r="538" spans="1:6" ht="25.5">
      <c r="A538" s="859">
        <v>18</v>
      </c>
      <c r="B538" s="871" t="s">
        <v>1034</v>
      </c>
      <c r="C538" s="471" t="s">
        <v>6</v>
      </c>
      <c r="D538" s="471">
        <v>2300</v>
      </c>
      <c r="E538" s="737"/>
      <c r="F538" s="740">
        <f>D538*E538</f>
        <v>0</v>
      </c>
    </row>
    <row r="539" spans="1:6" s="1438" customFormat="1" ht="14.25">
      <c r="A539" s="1451"/>
      <c r="B539" s="1446"/>
      <c r="C539" s="1451"/>
      <c r="D539" s="1451"/>
      <c r="E539" s="1456"/>
      <c r="F539" s="740"/>
    </row>
    <row r="540" spans="1:6" ht="25.5">
      <c r="A540" s="859">
        <v>19</v>
      </c>
      <c r="B540" s="871" t="s">
        <v>1035</v>
      </c>
      <c r="C540" s="471" t="s">
        <v>6</v>
      </c>
      <c r="D540" s="471">
        <v>2500</v>
      </c>
      <c r="E540" s="737"/>
      <c r="F540" s="740">
        <f>D540*E540</f>
        <v>0</v>
      </c>
    </row>
    <row r="541" spans="1:6" s="1438" customFormat="1" ht="14.25">
      <c r="A541" s="1451"/>
      <c r="B541" s="1446"/>
      <c r="C541" s="1451"/>
      <c r="D541" s="1451"/>
      <c r="E541" s="1456"/>
      <c r="F541" s="740"/>
    </row>
    <row r="542" spans="1:6" ht="25.5">
      <c r="A542" s="859">
        <v>20</v>
      </c>
      <c r="B542" s="871" t="s">
        <v>839</v>
      </c>
      <c r="C542" s="471" t="s">
        <v>6</v>
      </c>
      <c r="D542" s="471">
        <v>300</v>
      </c>
      <c r="E542" s="737"/>
      <c r="F542" s="740">
        <f>D542*E542</f>
        <v>0</v>
      </c>
    </row>
    <row r="543" spans="1:6" s="1438" customFormat="1" ht="14.25">
      <c r="A543" s="1451"/>
      <c r="B543" s="1446"/>
      <c r="C543" s="1454"/>
      <c r="D543" s="1454"/>
      <c r="E543" s="1456"/>
      <c r="F543" s="740"/>
    </row>
    <row r="544" spans="1:6">
      <c r="A544" s="859">
        <v>21</v>
      </c>
      <c r="B544" s="1458" t="s">
        <v>1036</v>
      </c>
      <c r="C544" s="471" t="s">
        <v>7</v>
      </c>
      <c r="D544" s="471">
        <v>1</v>
      </c>
      <c r="E544" s="737"/>
      <c r="F544" s="740">
        <f>D544*E544</f>
        <v>0</v>
      </c>
    </row>
    <row r="545" spans="1:6" s="1438" customFormat="1" ht="14.25">
      <c r="A545" s="1451"/>
      <c r="B545" s="1447" t="s">
        <v>993</v>
      </c>
      <c r="C545" s="1451"/>
      <c r="D545" s="1451"/>
      <c r="E545" s="1456"/>
      <c r="F545" s="1445"/>
    </row>
    <row r="546" spans="1:6" s="1438" customFormat="1" ht="14.25">
      <c r="A546" s="1451"/>
      <c r="B546" s="1448" t="s">
        <v>994</v>
      </c>
      <c r="C546" s="1451"/>
      <c r="D546" s="1451"/>
      <c r="E546" s="1456"/>
      <c r="F546" s="1445"/>
    </row>
    <row r="547" spans="1:6" s="1438" customFormat="1" ht="14.25">
      <c r="A547" s="1451"/>
      <c r="B547" s="1448" t="s">
        <v>995</v>
      </c>
      <c r="C547" s="1451"/>
      <c r="D547" s="1451"/>
      <c r="E547" s="1456"/>
      <c r="F547" s="1445"/>
    </row>
    <row r="548" spans="1:6" s="1438" customFormat="1" ht="14.25">
      <c r="A548" s="1451"/>
      <c r="B548" s="1448" t="s">
        <v>996</v>
      </c>
      <c r="C548" s="1451"/>
      <c r="D548" s="1451"/>
      <c r="E548" s="1456"/>
      <c r="F548" s="1445"/>
    </row>
    <row r="549" spans="1:6" s="1438" customFormat="1" ht="14.25">
      <c r="A549" s="1451"/>
      <c r="B549" s="1449" t="s">
        <v>997</v>
      </c>
      <c r="C549" s="1451"/>
      <c r="D549" s="1451"/>
      <c r="E549" s="1456"/>
      <c r="F549" s="1445"/>
    </row>
    <row r="550" spans="1:6" s="1438" customFormat="1" ht="14.25">
      <c r="A550" s="1451"/>
      <c r="B550" s="1446"/>
      <c r="C550" s="1451"/>
      <c r="D550" s="1451"/>
      <c r="E550" s="1456"/>
      <c r="F550" s="1445"/>
    </row>
    <row r="551" spans="1:6">
      <c r="A551" s="859">
        <v>22</v>
      </c>
      <c r="B551" s="1458" t="s">
        <v>998</v>
      </c>
      <c r="C551" s="471" t="s">
        <v>6</v>
      </c>
      <c r="D551" s="471">
        <v>100</v>
      </c>
      <c r="E551" s="737"/>
      <c r="F551" s="740">
        <f>D551*E551</f>
        <v>0</v>
      </c>
    </row>
    <row r="552" spans="1:6" s="1438" customFormat="1" ht="25.5">
      <c r="A552" s="1451"/>
      <c r="B552" s="1450" t="s">
        <v>999</v>
      </c>
      <c r="C552" s="1451"/>
      <c r="D552" s="1451"/>
      <c r="E552" s="1456"/>
      <c r="F552" s="1445"/>
    </row>
    <row r="553" spans="1:6" s="1438" customFormat="1" ht="14.25">
      <c r="A553" s="1451"/>
      <c r="B553" s="1446"/>
      <c r="C553" s="1451"/>
      <c r="D553" s="1451"/>
      <c r="E553" s="1456"/>
      <c r="F553" s="1445"/>
    </row>
    <row r="554" spans="1:6" ht="25.5">
      <c r="A554" s="859">
        <v>23</v>
      </c>
      <c r="B554" s="1458" t="s">
        <v>761</v>
      </c>
      <c r="C554" s="471" t="s">
        <v>7</v>
      </c>
      <c r="D554" s="471">
        <v>28</v>
      </c>
      <c r="E554" s="737"/>
      <c r="F554" s="740">
        <f>D554*E554</f>
        <v>0</v>
      </c>
    </row>
    <row r="555" spans="1:6" s="1438" customFormat="1" ht="14.25">
      <c r="A555" s="1451"/>
      <c r="B555" s="1450" t="s">
        <v>1000</v>
      </c>
      <c r="C555" s="1451"/>
      <c r="D555" s="1451"/>
      <c r="E555" s="1456"/>
      <c r="F555" s="740"/>
    </row>
    <row r="556" spans="1:6" s="1438" customFormat="1" ht="14.25">
      <c r="A556" s="1451"/>
      <c r="B556" s="1446"/>
      <c r="C556" s="1451"/>
      <c r="D556" s="1451"/>
      <c r="E556" s="1456"/>
      <c r="F556" s="740"/>
    </row>
    <row r="557" spans="1:6">
      <c r="A557" s="859">
        <f>A554+1</f>
        <v>24</v>
      </c>
      <c r="B557" s="1458" t="s">
        <v>1001</v>
      </c>
      <c r="C557" s="471" t="s">
        <v>7</v>
      </c>
      <c r="D557" s="471">
        <v>1</v>
      </c>
      <c r="E557" s="737"/>
      <c r="F557" s="740">
        <f t="shared" ref="F557:F575" si="0">D557*E557</f>
        <v>0</v>
      </c>
    </row>
    <row r="558" spans="1:6" s="1438" customFormat="1" ht="14.25">
      <c r="A558" s="1451"/>
      <c r="B558" s="1446"/>
      <c r="C558" s="1451"/>
      <c r="D558" s="1451"/>
      <c r="E558" s="1456"/>
      <c r="F558" s="740"/>
    </row>
    <row r="559" spans="1:6" ht="25.5">
      <c r="A559" s="859">
        <f>A557+1</f>
        <v>25</v>
      </c>
      <c r="B559" s="871" t="s">
        <v>1002</v>
      </c>
      <c r="C559" s="471" t="s">
        <v>7</v>
      </c>
      <c r="D559" s="471">
        <v>1</v>
      </c>
      <c r="E559" s="737"/>
      <c r="F559" s="740">
        <f t="shared" si="0"/>
        <v>0</v>
      </c>
    </row>
    <row r="560" spans="1:6" s="1438" customFormat="1" ht="14.25">
      <c r="A560" s="1451"/>
      <c r="B560" s="1446"/>
      <c r="C560" s="1451"/>
      <c r="D560" s="1451"/>
      <c r="E560" s="1456"/>
      <c r="F560" s="740"/>
    </row>
    <row r="561" spans="1:6" ht="51">
      <c r="A561" s="859">
        <f>A559+1</f>
        <v>26</v>
      </c>
      <c r="B561" s="871" t="s">
        <v>1037</v>
      </c>
      <c r="C561" s="471" t="s">
        <v>7</v>
      </c>
      <c r="D561" s="471">
        <v>1</v>
      </c>
      <c r="E561" s="737"/>
      <c r="F561" s="740">
        <f t="shared" si="0"/>
        <v>0</v>
      </c>
    </row>
    <row r="562" spans="1:6" s="1438" customFormat="1" ht="14.25">
      <c r="A562" s="1451"/>
      <c r="B562" s="1446"/>
      <c r="C562" s="1451"/>
      <c r="D562" s="1451"/>
      <c r="E562" s="1456"/>
      <c r="F562" s="740"/>
    </row>
    <row r="563" spans="1:6" ht="51">
      <c r="A563" s="859">
        <f>A561+1</f>
        <v>27</v>
      </c>
      <c r="B563" s="871" t="s">
        <v>1038</v>
      </c>
      <c r="C563" s="471" t="s">
        <v>7</v>
      </c>
      <c r="D563" s="471">
        <v>1</v>
      </c>
      <c r="E563" s="737"/>
      <c r="F563" s="740">
        <f t="shared" si="0"/>
        <v>0</v>
      </c>
    </row>
    <row r="564" spans="1:6" s="1438" customFormat="1" ht="14.25">
      <c r="A564" s="1451"/>
      <c r="B564" s="1446"/>
      <c r="C564" s="1454"/>
      <c r="D564" s="1454"/>
      <c r="E564" s="1456"/>
      <c r="F564" s="740"/>
    </row>
    <row r="565" spans="1:6" ht="51">
      <c r="A565" s="859">
        <f>A563+1</f>
        <v>28</v>
      </c>
      <c r="B565" s="871" t="s">
        <v>1039</v>
      </c>
      <c r="C565" s="471" t="s">
        <v>7</v>
      </c>
      <c r="D565" s="471">
        <v>1</v>
      </c>
      <c r="E565" s="737"/>
      <c r="F565" s="740">
        <f t="shared" si="0"/>
        <v>0</v>
      </c>
    </row>
    <row r="566" spans="1:6" s="1438" customFormat="1" ht="14.25">
      <c r="A566" s="1451"/>
      <c r="B566" s="1446"/>
      <c r="C566" s="1451"/>
      <c r="D566" s="1451"/>
      <c r="E566" s="1456"/>
      <c r="F566" s="740"/>
    </row>
    <row r="567" spans="1:6" ht="38.25">
      <c r="A567" s="859">
        <f>A565+1</f>
        <v>29</v>
      </c>
      <c r="B567" s="871" t="s">
        <v>1040</v>
      </c>
      <c r="C567" s="471" t="s">
        <v>7</v>
      </c>
      <c r="D567" s="471">
        <v>1</v>
      </c>
      <c r="E567" s="737"/>
      <c r="F567" s="740">
        <f t="shared" si="0"/>
        <v>0</v>
      </c>
    </row>
    <row r="568" spans="1:6" s="1438" customFormat="1" ht="14.25">
      <c r="A568" s="1451"/>
      <c r="B568" s="1446"/>
      <c r="C568" s="1451"/>
      <c r="D568" s="1451"/>
      <c r="E568" s="1456"/>
      <c r="F568" s="740"/>
    </row>
    <row r="569" spans="1:6" ht="51">
      <c r="A569" s="859">
        <f>A567+1</f>
        <v>30</v>
      </c>
      <c r="B569" s="871" t="s">
        <v>1041</v>
      </c>
      <c r="C569" s="471" t="s">
        <v>7</v>
      </c>
      <c r="D569" s="471">
        <v>1</v>
      </c>
      <c r="E569" s="737"/>
      <c r="F569" s="740">
        <f t="shared" si="0"/>
        <v>0</v>
      </c>
    </row>
    <row r="570" spans="1:6" s="1438" customFormat="1" ht="14.25">
      <c r="A570" s="1451"/>
      <c r="B570" s="1446"/>
      <c r="C570" s="1451"/>
      <c r="D570" s="1451"/>
      <c r="E570" s="1456"/>
      <c r="F570" s="740"/>
    </row>
    <row r="571" spans="1:6" ht="25.5">
      <c r="A571" s="859">
        <f>A569+1</f>
        <v>31</v>
      </c>
      <c r="B571" s="871" t="s">
        <v>1042</v>
      </c>
      <c r="C571" s="471" t="s">
        <v>7</v>
      </c>
      <c r="D571" s="471">
        <v>1</v>
      </c>
      <c r="E571" s="737"/>
      <c r="F571" s="740">
        <f t="shared" si="0"/>
        <v>0</v>
      </c>
    </row>
    <row r="572" spans="1:6" s="1438" customFormat="1" ht="14.25">
      <c r="A572" s="1451"/>
      <c r="B572" s="1446"/>
      <c r="C572" s="1451"/>
      <c r="D572" s="1451"/>
      <c r="E572" s="1456"/>
      <c r="F572" s="740"/>
    </row>
    <row r="573" spans="1:6" ht="25.5">
      <c r="A573" s="859">
        <f>A571+1</f>
        <v>32</v>
      </c>
      <c r="B573" s="871" t="s">
        <v>767</v>
      </c>
      <c r="C573" s="471" t="s">
        <v>7</v>
      </c>
      <c r="D573" s="471">
        <v>1</v>
      </c>
      <c r="E573" s="737"/>
      <c r="F573" s="740">
        <f t="shared" si="0"/>
        <v>0</v>
      </c>
    </row>
    <row r="574" spans="1:6" s="1438" customFormat="1" ht="14.25">
      <c r="A574" s="1451"/>
      <c r="B574" s="1446"/>
      <c r="C574" s="1451"/>
      <c r="D574" s="1451"/>
      <c r="E574" s="1456"/>
      <c r="F574" s="740"/>
    </row>
    <row r="575" spans="1:6" ht="25.5">
      <c r="A575" s="859">
        <f>A573+1</f>
        <v>33</v>
      </c>
      <c r="B575" s="871" t="s">
        <v>768</v>
      </c>
      <c r="C575" s="471" t="s">
        <v>7</v>
      </c>
      <c r="D575" s="471">
        <v>1</v>
      </c>
      <c r="E575" s="737"/>
      <c r="F575" s="740">
        <f t="shared" si="0"/>
        <v>0</v>
      </c>
    </row>
    <row r="576" spans="1:6" s="1438" customFormat="1" ht="14.25">
      <c r="A576" s="1451"/>
      <c r="B576" s="1447" t="s">
        <v>769</v>
      </c>
      <c r="C576" s="1451"/>
      <c r="D576" s="1451"/>
      <c r="E576" s="1456"/>
      <c r="F576" s="1445"/>
    </row>
    <row r="577" spans="1:6" s="1438" customFormat="1" ht="14.25">
      <c r="A577" s="1451"/>
      <c r="B577" s="1448" t="s">
        <v>1003</v>
      </c>
      <c r="C577" s="1451"/>
      <c r="D577" s="1451"/>
      <c r="E577" s="1456"/>
      <c r="F577" s="1445"/>
    </row>
    <row r="578" spans="1:6" s="1438" customFormat="1" ht="25.5">
      <c r="A578" s="1451"/>
      <c r="B578" s="1448" t="s">
        <v>1004</v>
      </c>
      <c r="C578" s="1451"/>
      <c r="D578" s="1451"/>
      <c r="E578" s="1456"/>
      <c r="F578" s="1445"/>
    </row>
    <row r="579" spans="1:6" s="1438" customFormat="1" ht="25.5">
      <c r="A579" s="1451"/>
      <c r="B579" s="1448" t="s">
        <v>772</v>
      </c>
      <c r="C579" s="1451"/>
      <c r="D579" s="1451"/>
      <c r="E579" s="1456"/>
      <c r="F579" s="1445"/>
    </row>
    <row r="580" spans="1:6" s="1438" customFormat="1" ht="25.5">
      <c r="A580" s="1451"/>
      <c r="B580" s="1448" t="s">
        <v>773</v>
      </c>
      <c r="C580" s="1451"/>
      <c r="D580" s="1451"/>
      <c r="E580" s="1456"/>
      <c r="F580" s="1445"/>
    </row>
    <row r="581" spans="1:6" s="1438" customFormat="1" ht="25.5">
      <c r="A581" s="1451"/>
      <c r="B581" s="1449" t="s">
        <v>1005</v>
      </c>
      <c r="C581" s="1454"/>
      <c r="D581" s="1454"/>
      <c r="E581" s="1456"/>
      <c r="F581" s="1445"/>
    </row>
    <row r="582" spans="1:6" s="1438" customFormat="1" ht="14.25">
      <c r="A582" s="1451"/>
      <c r="B582" s="1446"/>
      <c r="C582" s="1451"/>
      <c r="D582" s="1451"/>
      <c r="E582" s="1456"/>
      <c r="F582" s="1445"/>
    </row>
    <row r="583" spans="1:6" ht="25.5">
      <c r="A583" s="859">
        <f>A575+1</f>
        <v>34</v>
      </c>
      <c r="B583" s="871" t="s">
        <v>1006</v>
      </c>
      <c r="C583" s="471" t="s">
        <v>7</v>
      </c>
      <c r="D583" s="471">
        <v>1</v>
      </c>
      <c r="E583" s="737"/>
      <c r="F583" s="740">
        <f>D583*E583</f>
        <v>0</v>
      </c>
    </row>
    <row r="584" spans="1:6" s="1438" customFormat="1" ht="25.5">
      <c r="A584" s="1451"/>
      <c r="B584" s="1447" t="s">
        <v>1007</v>
      </c>
      <c r="C584" s="1451"/>
      <c r="D584" s="1451"/>
      <c r="E584" s="1456"/>
      <c r="F584" s="1445"/>
    </row>
    <row r="585" spans="1:6" s="1438" customFormat="1" ht="25.5">
      <c r="A585" s="1451"/>
      <c r="B585" s="1448" t="s">
        <v>778</v>
      </c>
      <c r="C585" s="1451"/>
      <c r="D585" s="1451"/>
      <c r="E585" s="1456"/>
      <c r="F585" s="1445"/>
    </row>
    <row r="586" spans="1:6" s="1438" customFormat="1" ht="25.5">
      <c r="A586" s="1451"/>
      <c r="B586" s="1449" t="s">
        <v>779</v>
      </c>
      <c r="C586" s="1451"/>
      <c r="D586" s="1451"/>
      <c r="E586" s="1456"/>
      <c r="F586" s="1445"/>
    </row>
    <row r="587" spans="1:6" s="1438" customFormat="1" ht="14.25">
      <c r="A587" s="1451"/>
      <c r="B587" s="1446"/>
      <c r="C587" s="1454"/>
      <c r="D587" s="1454"/>
      <c r="E587" s="1456"/>
      <c r="F587" s="1445"/>
    </row>
    <row r="588" spans="1:6" ht="25.5">
      <c r="A588" s="859">
        <f>A583+1</f>
        <v>35</v>
      </c>
      <c r="B588" s="1458" t="s">
        <v>781</v>
      </c>
      <c r="C588" s="471" t="s">
        <v>7</v>
      </c>
      <c r="D588" s="471">
        <v>1</v>
      </c>
      <c r="E588" s="737"/>
      <c r="F588" s="740">
        <f>D588*E588</f>
        <v>0</v>
      </c>
    </row>
    <row r="589" spans="1:6" s="1438" customFormat="1" ht="14.25">
      <c r="A589" s="1451"/>
      <c r="B589" s="1447" t="s">
        <v>1008</v>
      </c>
      <c r="C589" s="1451"/>
      <c r="D589" s="1451"/>
      <c r="E589" s="1456"/>
      <c r="F589" s="1445"/>
    </row>
    <row r="590" spans="1:6" s="1438" customFormat="1" ht="14.25">
      <c r="A590" s="1451"/>
      <c r="B590" s="1448" t="s">
        <v>782</v>
      </c>
      <c r="C590" s="1451"/>
      <c r="D590" s="1451"/>
      <c r="E590" s="1456"/>
      <c r="F590" s="1445"/>
    </row>
    <row r="591" spans="1:6" s="1438" customFormat="1" ht="38.25">
      <c r="A591" s="1451"/>
      <c r="B591" s="1448" t="s">
        <v>1009</v>
      </c>
      <c r="C591" s="1451"/>
      <c r="D591" s="1451"/>
      <c r="E591" s="1456"/>
      <c r="F591" s="1445"/>
    </row>
    <row r="592" spans="1:6" s="1438" customFormat="1" ht="14.25">
      <c r="A592" s="1451"/>
      <c r="B592" s="1449" t="s">
        <v>785</v>
      </c>
      <c r="C592" s="1454"/>
      <c r="D592" s="1454"/>
      <c r="E592" s="1456"/>
      <c r="F592" s="1445"/>
    </row>
    <row r="593" spans="1:6" s="1438" customFormat="1" ht="14.25">
      <c r="A593" s="1441"/>
      <c r="B593" s="1442"/>
      <c r="C593" s="1443"/>
      <c r="D593" s="1444"/>
      <c r="E593" s="1456"/>
      <c r="F593" s="1445"/>
    </row>
    <row r="594" spans="1:6" s="733" customFormat="1">
      <c r="A594" s="745"/>
      <c r="B594" s="888" t="s">
        <v>1043</v>
      </c>
      <c r="C594" s="858"/>
      <c r="D594" s="858"/>
      <c r="E594" s="1455" t="s">
        <v>11</v>
      </c>
      <c r="F594" s="744">
        <f>SUM(F339:F588)</f>
        <v>0</v>
      </c>
    </row>
    <row r="595" spans="1:6" s="733" customFormat="1">
      <c r="A595" s="745"/>
      <c r="B595" s="496"/>
      <c r="C595" s="496"/>
      <c r="D595" s="496"/>
      <c r="E595" s="731"/>
      <c r="F595" s="736"/>
    </row>
    <row r="596" spans="1:6" s="733" customFormat="1">
      <c r="A596" s="745"/>
      <c r="B596" s="474"/>
      <c r="C596" s="474"/>
      <c r="D596" s="474"/>
      <c r="E596" s="731"/>
      <c r="F596" s="736"/>
    </row>
    <row r="597" spans="1:6" s="733" customFormat="1">
      <c r="A597" s="745"/>
      <c r="B597" s="474"/>
      <c r="C597" s="474"/>
      <c r="D597" s="474"/>
      <c r="E597" s="731"/>
      <c r="F597" s="736"/>
    </row>
    <row r="598" spans="1:6" s="733" customFormat="1">
      <c r="A598" s="745"/>
      <c r="B598" s="890" t="s">
        <v>9</v>
      </c>
      <c r="C598" s="474"/>
      <c r="D598" s="474"/>
      <c r="E598" s="731"/>
      <c r="F598" s="736"/>
    </row>
    <row r="599" spans="1:6" s="733" customFormat="1" ht="13.5" thickBot="1">
      <c r="A599" s="745"/>
      <c r="B599" s="890"/>
      <c r="C599" s="474"/>
      <c r="D599" s="474"/>
      <c r="E599" s="731"/>
      <c r="F599" s="736"/>
    </row>
    <row r="600" spans="1:6" s="733" customFormat="1" ht="13.5" thickBot="1">
      <c r="A600" s="745" t="s">
        <v>44</v>
      </c>
      <c r="B600" s="891" t="s">
        <v>786</v>
      </c>
      <c r="C600" s="891"/>
      <c r="D600" s="891"/>
      <c r="E600" s="892"/>
      <c r="F600" s="742">
        <f>F334</f>
        <v>0</v>
      </c>
    </row>
    <row r="601" spans="1:6" s="733" customFormat="1" ht="13.5" thickBot="1">
      <c r="A601" s="745" t="s">
        <v>0</v>
      </c>
      <c r="B601" s="891" t="s">
        <v>1011</v>
      </c>
      <c r="C601" s="891"/>
      <c r="D601" s="891"/>
      <c r="E601" s="892"/>
      <c r="F601" s="742">
        <f>F594</f>
        <v>0</v>
      </c>
    </row>
    <row r="602" spans="1:6" s="733" customFormat="1" ht="13.5" thickBot="1">
      <c r="A602" s="745"/>
      <c r="B602" s="474"/>
      <c r="C602" s="474"/>
      <c r="D602" s="474"/>
      <c r="E602" s="731"/>
      <c r="F602" s="491"/>
    </row>
    <row r="603" spans="1:6" s="733" customFormat="1" ht="13.5" thickBot="1">
      <c r="A603" s="745"/>
      <c r="B603" s="896"/>
      <c r="C603" s="474"/>
      <c r="D603" s="474"/>
      <c r="E603" s="897" t="s">
        <v>10</v>
      </c>
      <c r="F603" s="743">
        <f>F600+F601</f>
        <v>0</v>
      </c>
    </row>
    <row r="604" spans="1:6" s="733" customFormat="1" ht="13.5" thickBot="1">
      <c r="A604" s="745"/>
      <c r="B604" s="896"/>
      <c r="C604" s="474"/>
      <c r="D604" s="474"/>
      <c r="E604" s="897"/>
      <c r="F604" s="491"/>
    </row>
    <row r="605" spans="1:6" s="733" customFormat="1" ht="13.5" thickBot="1">
      <c r="A605" s="745"/>
      <c r="B605" s="474"/>
      <c r="C605" s="474"/>
      <c r="D605" s="474"/>
      <c r="E605" s="735" t="s">
        <v>79</v>
      </c>
      <c r="F605" s="743">
        <f>0.25*F603</f>
        <v>0</v>
      </c>
    </row>
    <row r="606" spans="1:6" s="733" customFormat="1" ht="13.5" thickBot="1">
      <c r="A606" s="745"/>
      <c r="B606" s="474"/>
      <c r="C606" s="474"/>
      <c r="D606" s="474"/>
      <c r="E606" s="735"/>
      <c r="F606" s="491"/>
    </row>
    <row r="607" spans="1:6" s="733" customFormat="1" ht="13.5" thickBot="1">
      <c r="A607" s="745"/>
      <c r="B607" s="474"/>
      <c r="C607" s="474"/>
      <c r="D607" s="474"/>
      <c r="E607" s="897" t="s">
        <v>80</v>
      </c>
      <c r="F607" s="743">
        <f>F603+F605</f>
        <v>0</v>
      </c>
    </row>
    <row r="608" spans="1:6" s="733" customFormat="1">
      <c r="A608" s="745"/>
      <c r="B608" s="474"/>
      <c r="C608" s="474"/>
      <c r="D608" s="474"/>
      <c r="E608" s="735"/>
      <c r="F608" s="474"/>
    </row>
    <row r="609" spans="1:6" s="733" customFormat="1">
      <c r="A609" s="745"/>
      <c r="B609" s="474"/>
      <c r="C609" s="474"/>
      <c r="D609" s="474"/>
      <c r="E609" s="735"/>
      <c r="F609" s="491"/>
    </row>
    <row r="610" spans="1:6" s="733" customFormat="1">
      <c r="A610" s="745"/>
      <c r="B610" s="474"/>
      <c r="C610" s="474"/>
      <c r="D610" s="474"/>
      <c r="E610" s="735"/>
      <c r="F610" s="491"/>
    </row>
    <row r="611" spans="1:6" s="733" customFormat="1">
      <c r="A611" s="745"/>
      <c r="B611" s="474"/>
      <c r="C611" s="474"/>
      <c r="D611" s="474"/>
      <c r="E611" s="735"/>
      <c r="F611" s="491"/>
    </row>
    <row r="612" spans="1:6" s="733" customFormat="1">
      <c r="A612" s="745"/>
      <c r="B612" s="474"/>
      <c r="C612" s="474"/>
      <c r="D612" s="474"/>
      <c r="E612" s="735"/>
      <c r="F612" s="491"/>
    </row>
    <row r="613" spans="1:6" s="733" customFormat="1">
      <c r="A613" s="745"/>
      <c r="B613" s="474"/>
      <c r="C613" s="474"/>
      <c r="D613" s="474"/>
      <c r="E613" s="735"/>
      <c r="F613" s="491"/>
    </row>
    <row r="614" spans="1:6" s="733" customFormat="1">
      <c r="A614" s="745"/>
      <c r="B614" s="474"/>
      <c r="C614" s="474"/>
      <c r="D614" s="474"/>
      <c r="E614" s="735"/>
      <c r="F614" s="491"/>
    </row>
    <row r="615" spans="1:6" s="733" customFormat="1">
      <c r="A615" s="745"/>
      <c r="B615" s="474"/>
      <c r="C615" s="474"/>
      <c r="D615" s="474"/>
      <c r="E615" s="735"/>
      <c r="F615" s="491"/>
    </row>
    <row r="616" spans="1:6" s="733" customFormat="1">
      <c r="A616" s="745"/>
      <c r="B616" s="474"/>
      <c r="C616" s="474"/>
      <c r="D616" s="474"/>
      <c r="E616" s="735"/>
      <c r="F616" s="491"/>
    </row>
    <row r="617" spans="1:6" s="733" customFormat="1">
      <c r="A617" s="745"/>
      <c r="B617" s="474"/>
      <c r="C617" s="474"/>
      <c r="D617" s="474"/>
      <c r="E617" s="735"/>
      <c r="F617" s="491"/>
    </row>
    <row r="618" spans="1:6" s="733" customFormat="1">
      <c r="A618" s="745"/>
      <c r="B618" s="474"/>
      <c r="C618" s="474"/>
      <c r="D618" s="474"/>
      <c r="E618" s="735"/>
      <c r="F618" s="491"/>
    </row>
    <row r="619" spans="1:6" s="733" customFormat="1">
      <c r="A619" s="745"/>
      <c r="B619" s="474"/>
      <c r="C619" s="474"/>
      <c r="D619" s="474"/>
      <c r="E619" s="735"/>
      <c r="F619" s="491"/>
    </row>
    <row r="620" spans="1:6" s="733" customFormat="1">
      <c r="A620" s="745"/>
      <c r="B620" s="474"/>
      <c r="C620" s="474"/>
      <c r="D620" s="474"/>
      <c r="E620" s="735"/>
      <c r="F620" s="491"/>
    </row>
    <row r="621" spans="1:6" s="733" customFormat="1">
      <c r="A621" s="745"/>
      <c r="B621" s="474"/>
      <c r="C621" s="474"/>
      <c r="D621" s="474"/>
      <c r="E621" s="735"/>
      <c r="F621" s="491"/>
    </row>
    <row r="622" spans="1:6" s="733" customFormat="1">
      <c r="A622" s="745"/>
      <c r="B622" s="474"/>
      <c r="C622" s="474"/>
      <c r="D622" s="474"/>
      <c r="E622" s="735"/>
      <c r="F622" s="491"/>
    </row>
    <row r="623" spans="1:6" s="733" customFormat="1">
      <c r="A623" s="745"/>
      <c r="B623" s="474"/>
      <c r="C623" s="474"/>
      <c r="D623" s="474"/>
      <c r="E623" s="735"/>
      <c r="F623" s="491"/>
    </row>
    <row r="624" spans="1:6" s="733" customFormat="1">
      <c r="A624" s="745"/>
      <c r="B624" s="474"/>
      <c r="C624" s="474"/>
      <c r="D624" s="474"/>
      <c r="E624" s="735"/>
      <c r="F624" s="491"/>
    </row>
    <row r="625" spans="1:8" s="733" customFormat="1">
      <c r="A625" s="745"/>
      <c r="B625" s="474"/>
      <c r="C625" s="474"/>
      <c r="D625" s="474"/>
      <c r="E625" s="735"/>
      <c r="F625" s="491"/>
    </row>
    <row r="626" spans="1:8" s="733" customFormat="1">
      <c r="A626" s="745"/>
      <c r="B626" s="474"/>
      <c r="C626" s="474"/>
      <c r="D626" s="474"/>
      <c r="E626" s="735"/>
      <c r="F626" s="491"/>
    </row>
    <row r="627" spans="1:8" s="733" customFormat="1">
      <c r="A627" s="745"/>
      <c r="B627" s="474"/>
      <c r="C627" s="474"/>
      <c r="D627" s="745" t="s">
        <v>15</v>
      </c>
      <c r="E627" s="731"/>
      <c r="F627" s="736"/>
    </row>
    <row r="628" spans="1:8" s="733" customFormat="1">
      <c r="A628" s="745"/>
      <c r="B628" s="474"/>
      <c r="C628" s="474"/>
      <c r="D628" s="745"/>
      <c r="E628" s="731"/>
      <c r="F628" s="736"/>
    </row>
    <row r="629" spans="1:8" s="733" customFormat="1">
      <c r="A629" s="474"/>
      <c r="B629" s="474"/>
      <c r="C629" s="898" t="s">
        <v>14</v>
      </c>
      <c r="D629" s="474"/>
      <c r="E629" s="731"/>
      <c r="F629" s="736"/>
    </row>
    <row r="630" spans="1:8" s="733" customFormat="1">
      <c r="A630" s="474"/>
      <c r="B630" s="474"/>
      <c r="C630" s="898"/>
      <c r="D630" s="474"/>
      <c r="E630" s="731"/>
      <c r="F630" s="736"/>
    </row>
    <row r="631" spans="1:8" s="733" customFormat="1">
      <c r="A631" s="474"/>
      <c r="B631" s="474"/>
      <c r="C631" s="898"/>
      <c r="D631" s="474"/>
      <c r="E631" s="731"/>
      <c r="F631" s="736"/>
    </row>
    <row r="632" spans="1:8" s="733" customFormat="1">
      <c r="A632" s="474"/>
      <c r="B632" s="474"/>
      <c r="C632" s="898"/>
      <c r="D632" s="474"/>
      <c r="E632" s="731"/>
      <c r="F632" s="736"/>
    </row>
    <row r="633" spans="1:8" s="733" customFormat="1">
      <c r="A633" s="474"/>
      <c r="B633" s="474"/>
      <c r="C633" s="474"/>
      <c r="D633" s="474"/>
      <c r="E633" s="730"/>
      <c r="F633" s="899"/>
    </row>
    <row r="634" spans="1:8" s="733" customFormat="1" ht="12" customHeight="1">
      <c r="A634" s="745"/>
      <c r="B634" s="900" t="s">
        <v>606</v>
      </c>
      <c r="C634" s="474"/>
      <c r="D634" s="474"/>
      <c r="E634" s="730"/>
      <c r="F634" s="899"/>
    </row>
    <row r="635" spans="1:8" s="733" customFormat="1" ht="8.25" customHeight="1">
      <c r="A635" s="896"/>
      <c r="B635" s="896"/>
      <c r="C635" s="896"/>
      <c r="D635" s="896"/>
      <c r="F635" s="899"/>
    </row>
    <row r="636" spans="1:8" s="733" customFormat="1">
      <c r="A636" s="901"/>
      <c r="B636" s="902"/>
      <c r="C636" s="901"/>
      <c r="D636" s="901"/>
      <c r="E636" s="903"/>
      <c r="F636" s="899"/>
    </row>
    <row r="637" spans="1:8" s="729" customFormat="1">
      <c r="A637" s="901"/>
      <c r="B637" s="902"/>
      <c r="C637" s="901"/>
      <c r="D637" s="901"/>
      <c r="E637" s="903"/>
      <c r="F637" s="899"/>
      <c r="H637" s="733"/>
    </row>
    <row r="638" spans="1:8" s="729" customFormat="1">
      <c r="A638" s="901"/>
      <c r="B638" s="902"/>
      <c r="C638" s="901"/>
      <c r="D638" s="901"/>
      <c r="E638" s="903"/>
      <c r="F638" s="899"/>
      <c r="H638" s="733"/>
    </row>
    <row r="639" spans="1:8" s="729" customFormat="1">
      <c r="A639" s="901"/>
      <c r="B639" s="902"/>
      <c r="C639" s="901"/>
      <c r="D639" s="901"/>
      <c r="E639" s="903"/>
      <c r="F639" s="899"/>
      <c r="H639" s="733"/>
    </row>
    <row r="640" spans="1:8" s="729" customFormat="1">
      <c r="A640" s="901"/>
      <c r="B640" s="902"/>
      <c r="C640" s="901"/>
      <c r="D640" s="901"/>
      <c r="E640" s="903"/>
      <c r="F640" s="899"/>
      <c r="H640" s="733"/>
    </row>
    <row r="641" spans="1:8" s="729" customFormat="1">
      <c r="A641" s="901"/>
      <c r="B641" s="902"/>
      <c r="C641" s="901"/>
      <c r="D641" s="901"/>
      <c r="E641" s="903"/>
      <c r="F641" s="899"/>
      <c r="H641" s="733"/>
    </row>
    <row r="642" spans="1:8" s="729" customFormat="1">
      <c r="A642" s="901"/>
      <c r="B642" s="902"/>
      <c r="C642" s="901"/>
      <c r="D642" s="901"/>
      <c r="E642" s="903"/>
      <c r="F642" s="899"/>
      <c r="H642" s="733"/>
    </row>
    <row r="643" spans="1:8" s="729" customFormat="1">
      <c r="A643" s="901"/>
      <c r="B643" s="902"/>
      <c r="C643" s="901"/>
      <c r="D643" s="901"/>
      <c r="E643" s="903"/>
      <c r="F643" s="899"/>
      <c r="H643" s="733"/>
    </row>
    <row r="644" spans="1:8" s="729" customFormat="1">
      <c r="A644" s="901"/>
      <c r="B644" s="902"/>
      <c r="C644" s="901"/>
      <c r="D644" s="901"/>
      <c r="E644" s="903"/>
      <c r="F644" s="899"/>
    </row>
    <row r="645" spans="1:8" s="729" customFormat="1">
      <c r="A645" s="901"/>
      <c r="B645" s="902"/>
      <c r="C645" s="901"/>
      <c r="D645" s="901"/>
      <c r="E645" s="903"/>
      <c r="F645" s="899"/>
    </row>
    <row r="646" spans="1:8" s="729" customFormat="1">
      <c r="A646" s="901"/>
      <c r="B646" s="902"/>
      <c r="C646" s="901"/>
      <c r="D646" s="901"/>
      <c r="E646" s="903"/>
      <c r="F646" s="899"/>
    </row>
    <row r="647" spans="1:8" s="729" customFormat="1">
      <c r="A647" s="901"/>
      <c r="B647" s="902"/>
      <c r="C647" s="901"/>
      <c r="D647" s="901"/>
      <c r="E647" s="903"/>
      <c r="F647" s="837"/>
    </row>
    <row r="648" spans="1:8" s="729" customFormat="1">
      <c r="A648" s="901"/>
      <c r="B648" s="902"/>
      <c r="C648" s="901"/>
      <c r="D648" s="901"/>
      <c r="E648" s="903"/>
      <c r="F648" s="837"/>
    </row>
    <row r="649" spans="1:8">
      <c r="H649" s="729"/>
    </row>
    <row r="650" spans="1:8">
      <c r="H650" s="729"/>
    </row>
    <row r="651" spans="1:8">
      <c r="H651" s="729"/>
    </row>
    <row r="652" spans="1:8">
      <c r="H652" s="729"/>
    </row>
    <row r="653" spans="1:8">
      <c r="H653" s="729"/>
    </row>
    <row r="654" spans="1:8">
      <c r="H654" s="729"/>
    </row>
    <row r="655" spans="1:8">
      <c r="H655" s="729"/>
    </row>
  </sheetData>
  <sheetProtection algorithmName="SHA-512" hashValue="wWxbNJr9se2fzuvAYHE/ipPgMT4kXGNncfMCThmRGfzrSwTev56gW4XPp9SkQntb3diVa8y/4MmxU25FWOoj9g==" saltValue="LbwUTsbdiGuHQkRbP6wTSw==" spinCount="100000" sheet="1" selectLockedCells="1"/>
  <pageMargins left="0.74803149606299213" right="0.55118110236220474" top="0.98425196850393704" bottom="0.98425196850393704" header="0.51181102362204722" footer="0.70866141732283472"/>
  <pageSetup paperSize="9" orientation="portrait" r:id="rId1"/>
  <headerFooter alignWithMargins="0">
    <oddHeader>&amp;LINVESTITOR: GRAD ZADAR, Narodni Trg 1,
23000 Zadar, OIB: 09933651854
GRAĐEVINA: Društvena građevina - Osnovna škola
u Zadru k.č. dio 782/1512 k.o. Bokanjac,
&amp;RTroškovnik elektroinstalacijskih radova</oddHeader>
    <oddFooter>&amp;LPROJEKTANT: Ivan Sutlović dipl.inž.el.
siječanj, 2019.&amp;Rstr.&amp;P od &amp;N</oddFooter>
  </headerFooter>
  <rowBreaks count="2" manualBreakCount="2">
    <brk id="30" max="5" man="1"/>
    <brk id="59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9"/>
  <sheetViews>
    <sheetView topLeftCell="A130" workbookViewId="0">
      <selection activeCell="E131" sqref="E131"/>
    </sheetView>
  </sheetViews>
  <sheetFormatPr defaultRowHeight="12.75"/>
  <cols>
    <col min="1" max="1" width="5.28515625" style="758" customWidth="1"/>
    <col min="2" max="2" width="38.7109375" style="747" customWidth="1"/>
    <col min="3" max="3" width="8.7109375" style="507" customWidth="1"/>
    <col min="4" max="4" width="10.5703125" style="522" customWidth="1"/>
    <col min="5" max="5" width="12.140625" style="125" customWidth="1"/>
    <col min="6" max="6" width="16.7109375" style="759" customWidth="1"/>
    <col min="7" max="16384" width="9.140625" style="728"/>
  </cols>
  <sheetData>
    <row r="1" spans="1:6">
      <c r="A1" s="498" t="s">
        <v>3734</v>
      </c>
      <c r="B1" s="499" t="s">
        <v>3735</v>
      </c>
      <c r="C1" s="500" t="s">
        <v>1</v>
      </c>
      <c r="D1" s="501" t="s">
        <v>2</v>
      </c>
      <c r="E1" s="123" t="s">
        <v>3736</v>
      </c>
      <c r="F1" s="693" t="s">
        <v>3737</v>
      </c>
    </row>
    <row r="2" spans="1:6">
      <c r="A2" s="502"/>
      <c r="B2" s="503"/>
      <c r="C2" s="504"/>
      <c r="D2" s="505"/>
      <c r="E2" s="124"/>
      <c r="F2" s="694"/>
    </row>
    <row r="3" spans="1:6" ht="15.75">
      <c r="A3" s="506" t="s">
        <v>3738</v>
      </c>
      <c r="B3" s="506" t="s">
        <v>3739</v>
      </c>
      <c r="D3" s="508"/>
      <c r="F3" s="206"/>
    </row>
    <row r="4" spans="1:6">
      <c r="A4" s="509"/>
      <c r="B4" s="510" t="s">
        <v>3740</v>
      </c>
      <c r="D4" s="508"/>
      <c r="F4" s="206"/>
    </row>
    <row r="5" spans="1:6" ht="80.25" customHeight="1">
      <c r="A5" s="509"/>
      <c r="B5" s="511" t="s">
        <v>3741</v>
      </c>
      <c r="D5" s="508"/>
      <c r="F5" s="206"/>
    </row>
    <row r="6" spans="1:6" ht="38.25">
      <c r="A6" s="518"/>
      <c r="B6" s="511" t="s">
        <v>3742</v>
      </c>
      <c r="D6" s="517"/>
      <c r="F6" s="210"/>
    </row>
    <row r="7" spans="1:6" ht="13.5" thickBot="1">
      <c r="A7" s="515" t="s">
        <v>1062</v>
      </c>
      <c r="B7" s="515" t="s">
        <v>3743</v>
      </c>
      <c r="C7" s="516"/>
      <c r="D7" s="517"/>
      <c r="F7" s="210"/>
    </row>
    <row r="8" spans="1:6" ht="13.5" thickTop="1">
      <c r="A8" s="518"/>
      <c r="B8" s="519" t="s">
        <v>3744</v>
      </c>
      <c r="C8" s="516"/>
      <c r="D8" s="517"/>
      <c r="F8" s="210"/>
    </row>
    <row r="9" spans="1:6" ht="145.5" customHeight="1">
      <c r="A9" s="520" t="s">
        <v>1058</v>
      </c>
      <c r="B9" s="232" t="s">
        <v>3745</v>
      </c>
      <c r="C9" s="516"/>
      <c r="D9" s="517"/>
      <c r="F9" s="210"/>
    </row>
    <row r="10" spans="1:6">
      <c r="A10" s="520"/>
      <c r="B10" s="232" t="s">
        <v>3746</v>
      </c>
      <c r="F10" s="210"/>
    </row>
    <row r="11" spans="1:6">
      <c r="A11" s="520"/>
      <c r="B11" s="232"/>
      <c r="C11" s="516" t="s">
        <v>1069</v>
      </c>
      <c r="D11" s="517">
        <v>680</v>
      </c>
      <c r="F11" s="696">
        <f>D11*E11</f>
        <v>0</v>
      </c>
    </row>
    <row r="12" spans="1:6">
      <c r="A12" s="520"/>
      <c r="B12" s="232"/>
      <c r="F12" s="210"/>
    </row>
    <row r="13" spans="1:6" ht="39.75" customHeight="1">
      <c r="A13" s="520" t="s">
        <v>1067</v>
      </c>
      <c r="B13" s="232" t="s">
        <v>3747</v>
      </c>
      <c r="D13" s="517"/>
      <c r="F13" s="210"/>
    </row>
    <row r="14" spans="1:6">
      <c r="A14" s="520"/>
      <c r="B14" s="232"/>
      <c r="C14" s="516" t="s">
        <v>1069</v>
      </c>
      <c r="D14" s="517">
        <v>135</v>
      </c>
      <c r="F14" s="210">
        <f>D14*E14</f>
        <v>0</v>
      </c>
    </row>
    <row r="15" spans="1:6">
      <c r="A15" s="520"/>
      <c r="B15" s="232"/>
      <c r="C15" s="516"/>
      <c r="D15" s="517"/>
      <c r="F15" s="210"/>
    </row>
    <row r="16" spans="1:6" ht="51">
      <c r="A16" s="520" t="s">
        <v>1092</v>
      </c>
      <c r="B16" s="232" t="s">
        <v>3748</v>
      </c>
      <c r="C16" s="516" t="s">
        <v>1069</v>
      </c>
      <c r="D16" s="517">
        <v>520</v>
      </c>
      <c r="F16" s="210">
        <f>D16*E16</f>
        <v>0</v>
      </c>
    </row>
    <row r="17" spans="1:14">
      <c r="A17" s="520"/>
      <c r="B17" s="232"/>
      <c r="C17" s="516"/>
      <c r="D17" s="517"/>
      <c r="F17" s="210"/>
    </row>
    <row r="18" spans="1:14" ht="38.25">
      <c r="A18" s="520" t="s">
        <v>1099</v>
      </c>
      <c r="B18" s="232" t="s">
        <v>3749</v>
      </c>
      <c r="C18" s="516" t="s">
        <v>1069</v>
      </c>
      <c r="D18" s="517">
        <v>110</v>
      </c>
      <c r="F18" s="210">
        <f>D18*E18</f>
        <v>0</v>
      </c>
    </row>
    <row r="19" spans="1:14">
      <c r="A19" s="520"/>
      <c r="B19" s="232"/>
      <c r="C19" s="516"/>
      <c r="D19" s="517"/>
      <c r="F19" s="210"/>
    </row>
    <row r="20" spans="1:14" ht="63.75">
      <c r="A20" s="520">
        <v>5</v>
      </c>
      <c r="B20" s="232" t="s">
        <v>3750</v>
      </c>
      <c r="C20" s="516" t="s">
        <v>96</v>
      </c>
      <c r="D20" s="517">
        <v>6</v>
      </c>
      <c r="F20" s="210">
        <f>D20*E20</f>
        <v>0</v>
      </c>
    </row>
    <row r="21" spans="1:14">
      <c r="A21" s="520"/>
      <c r="B21" s="232"/>
      <c r="C21" s="516"/>
      <c r="D21" s="517"/>
      <c r="F21" s="210"/>
    </row>
    <row r="22" spans="1:14" ht="109.5" customHeight="1">
      <c r="A22" s="746" t="s">
        <v>1140</v>
      </c>
      <c r="B22" s="250" t="s">
        <v>3751</v>
      </c>
      <c r="D22" s="517"/>
      <c r="F22" s="210"/>
    </row>
    <row r="23" spans="1:14">
      <c r="A23" s="746"/>
      <c r="C23" s="507" t="s">
        <v>1069</v>
      </c>
      <c r="D23" s="517">
        <v>65</v>
      </c>
      <c r="F23" s="210">
        <f>D23*E23</f>
        <v>0</v>
      </c>
    </row>
    <row r="24" spans="1:14" ht="13.5" thickBot="1">
      <c r="A24" s="525"/>
      <c r="B24" s="526"/>
      <c r="C24" s="527"/>
      <c r="D24" s="528"/>
      <c r="E24" s="127"/>
      <c r="F24" s="697"/>
      <c r="N24" s="748"/>
    </row>
    <row r="25" spans="1:14" ht="14.25" thickTop="1">
      <c r="A25" s="518"/>
      <c r="B25" s="540" t="s">
        <v>2642</v>
      </c>
      <c r="C25" s="516"/>
      <c r="D25" s="517"/>
      <c r="F25" s="701">
        <f>SUM(F9:F23)</f>
        <v>0</v>
      </c>
    </row>
    <row r="26" spans="1:14">
      <c r="A26" s="518"/>
      <c r="B26" s="529"/>
      <c r="C26" s="516"/>
      <c r="D26" s="517"/>
      <c r="F26" s="210"/>
    </row>
    <row r="27" spans="1:14">
      <c r="A27" s="518"/>
      <c r="B27" s="531" t="s">
        <v>3752</v>
      </c>
      <c r="C27" s="516"/>
      <c r="D27" s="517"/>
      <c r="F27" s="210"/>
    </row>
    <row r="28" spans="1:14">
      <c r="A28" s="518"/>
      <c r="B28" s="532"/>
      <c r="C28" s="516"/>
      <c r="D28" s="517"/>
      <c r="F28" s="210"/>
    </row>
    <row r="29" spans="1:14" ht="97.5" customHeight="1">
      <c r="A29" s="520" t="s">
        <v>1058</v>
      </c>
      <c r="B29" s="232" t="s">
        <v>3971</v>
      </c>
      <c r="C29" s="516" t="s">
        <v>96</v>
      </c>
      <c r="D29" s="533">
        <v>1</v>
      </c>
      <c r="E29" s="128"/>
      <c r="F29" s="210">
        <f>D29*E29</f>
        <v>0</v>
      </c>
    </row>
    <row r="30" spans="1:14">
      <c r="A30" s="518"/>
      <c r="B30" s="532"/>
      <c r="C30" s="516"/>
      <c r="D30" s="517"/>
      <c r="F30" s="210"/>
    </row>
    <row r="31" spans="1:14" ht="81.75" customHeight="1">
      <c r="A31" s="534" t="s">
        <v>1067</v>
      </c>
      <c r="B31" s="232" t="s">
        <v>3972</v>
      </c>
      <c r="C31" s="516" t="s">
        <v>6</v>
      </c>
      <c r="D31" s="533">
        <v>220</v>
      </c>
      <c r="E31" s="128"/>
      <c r="F31" s="210">
        <f>D31*E31</f>
        <v>0</v>
      </c>
    </row>
    <row r="32" spans="1:14">
      <c r="A32" s="534"/>
      <c r="B32" s="232"/>
      <c r="C32" s="516"/>
      <c r="D32" s="533"/>
      <c r="E32" s="128"/>
      <c r="F32" s="212"/>
    </row>
    <row r="33" spans="1:7" ht="81.75" customHeight="1">
      <c r="A33" s="534">
        <v>3</v>
      </c>
      <c r="B33" s="232" t="s">
        <v>3973</v>
      </c>
      <c r="C33" s="516" t="s">
        <v>6</v>
      </c>
      <c r="D33" s="533">
        <v>75</v>
      </c>
      <c r="E33" s="128"/>
      <c r="F33" s="210">
        <f>D33*E33</f>
        <v>0</v>
      </c>
    </row>
    <row r="34" spans="1:7">
      <c r="A34" s="534"/>
      <c r="B34" s="232"/>
      <c r="C34" s="516"/>
      <c r="D34" s="533"/>
      <c r="E34" s="128"/>
      <c r="F34" s="212"/>
    </row>
    <row r="35" spans="1:7" ht="81.75" customHeight="1">
      <c r="A35" s="534">
        <v>4</v>
      </c>
      <c r="B35" s="232" t="s">
        <v>3974</v>
      </c>
      <c r="C35" s="516" t="s">
        <v>6</v>
      </c>
      <c r="D35" s="533">
        <v>320</v>
      </c>
      <c r="E35" s="128"/>
      <c r="F35" s="210">
        <f>D35*E35</f>
        <v>0</v>
      </c>
    </row>
    <row r="36" spans="1:7">
      <c r="A36" s="534"/>
      <c r="B36" s="232"/>
      <c r="C36" s="516"/>
      <c r="D36" s="533"/>
      <c r="E36" s="128"/>
      <c r="F36" s="212"/>
    </row>
    <row r="37" spans="1:7" ht="114.75">
      <c r="A37" s="534">
        <v>5</v>
      </c>
      <c r="B37" s="232" t="s">
        <v>3755</v>
      </c>
      <c r="C37" s="516" t="s">
        <v>7</v>
      </c>
      <c r="D37" s="533">
        <v>3</v>
      </c>
      <c r="E37" s="128"/>
      <c r="F37" s="210">
        <f>D37*E37</f>
        <v>0</v>
      </c>
    </row>
    <row r="38" spans="1:7" ht="14.25" customHeight="1">
      <c r="A38" s="534"/>
      <c r="B38" s="232"/>
      <c r="C38" s="516"/>
      <c r="D38" s="533"/>
      <c r="E38" s="128"/>
      <c r="F38" s="212"/>
    </row>
    <row r="39" spans="1:7" ht="90.75" customHeight="1">
      <c r="A39" s="534">
        <v>6</v>
      </c>
      <c r="B39" s="232" t="s">
        <v>3756</v>
      </c>
      <c r="C39" s="516" t="s">
        <v>7</v>
      </c>
      <c r="D39" s="533">
        <v>3</v>
      </c>
      <c r="E39" s="128"/>
      <c r="F39" s="210">
        <f>D39*E39</f>
        <v>0</v>
      </c>
    </row>
    <row r="40" spans="1:7" ht="14.25" customHeight="1">
      <c r="A40" s="534"/>
      <c r="B40" s="232"/>
      <c r="C40" s="516"/>
      <c r="D40" s="533"/>
      <c r="E40" s="128"/>
      <c r="F40" s="212"/>
    </row>
    <row r="41" spans="1:7" ht="85.5" customHeight="1">
      <c r="A41" s="534">
        <v>7</v>
      </c>
      <c r="B41" s="232" t="s">
        <v>3757</v>
      </c>
      <c r="C41" s="516" t="s">
        <v>7</v>
      </c>
      <c r="D41" s="533">
        <v>7</v>
      </c>
      <c r="E41" s="128"/>
      <c r="F41" s="210">
        <f>D41*E41</f>
        <v>0</v>
      </c>
    </row>
    <row r="42" spans="1:7" s="749" customFormat="1" ht="29.25" customHeight="1">
      <c r="A42" s="536"/>
      <c r="B42" s="537" t="s">
        <v>3758</v>
      </c>
      <c r="C42" s="538"/>
      <c r="D42" s="539"/>
      <c r="E42" s="129"/>
      <c r="F42" s="699"/>
      <c r="G42" s="40"/>
    </row>
    <row r="43" spans="1:7" ht="14.25" customHeight="1">
      <c r="A43" s="534"/>
      <c r="B43" s="232"/>
      <c r="C43" s="516"/>
      <c r="D43" s="533"/>
      <c r="E43" s="128"/>
      <c r="F43" s="212"/>
    </row>
    <row r="44" spans="1:7" ht="72.75" customHeight="1">
      <c r="A44" s="534">
        <v>8</v>
      </c>
      <c r="B44" s="232" t="s">
        <v>3759</v>
      </c>
      <c r="C44" s="516" t="s">
        <v>1066</v>
      </c>
      <c r="D44" s="533">
        <v>250</v>
      </c>
      <c r="E44" s="128"/>
      <c r="F44" s="210">
        <f>D44*E44</f>
        <v>0</v>
      </c>
    </row>
    <row r="45" spans="1:7" s="749" customFormat="1" ht="29.25" customHeight="1">
      <c r="A45" s="536"/>
      <c r="B45" s="537" t="s">
        <v>3758</v>
      </c>
      <c r="C45" s="538"/>
      <c r="D45" s="539"/>
      <c r="E45" s="129"/>
      <c r="F45" s="699"/>
      <c r="G45" s="40"/>
    </row>
    <row r="46" spans="1:7" ht="14.25" customHeight="1">
      <c r="A46" s="534"/>
      <c r="B46" s="232"/>
      <c r="C46" s="516"/>
      <c r="D46" s="533"/>
      <c r="E46" s="128"/>
      <c r="F46" s="212"/>
    </row>
    <row r="47" spans="1:7" ht="29.25" customHeight="1">
      <c r="A47" s="534">
        <v>9</v>
      </c>
      <c r="B47" s="232" t="s">
        <v>3760</v>
      </c>
      <c r="C47" s="516" t="s">
        <v>6</v>
      </c>
      <c r="D47" s="533">
        <v>165</v>
      </c>
      <c r="E47" s="128"/>
      <c r="F47" s="210">
        <f>D47*E47</f>
        <v>0</v>
      </c>
    </row>
    <row r="48" spans="1:7" s="749" customFormat="1" ht="29.25" customHeight="1">
      <c r="A48" s="536"/>
      <c r="B48" s="537" t="s">
        <v>3758</v>
      </c>
      <c r="C48" s="538"/>
      <c r="D48" s="539"/>
      <c r="E48" s="129"/>
      <c r="F48" s="699"/>
      <c r="G48" s="40"/>
    </row>
    <row r="49" spans="1:7" ht="14.25" customHeight="1">
      <c r="A49" s="534"/>
      <c r="B49" s="232"/>
      <c r="C49" s="516"/>
      <c r="D49" s="533"/>
      <c r="E49" s="128"/>
      <c r="F49" s="212"/>
    </row>
    <row r="50" spans="1:7" ht="100.5" customHeight="1">
      <c r="A50" s="534">
        <v>10</v>
      </c>
      <c r="B50" s="232" t="s">
        <v>3761</v>
      </c>
      <c r="C50" s="516" t="s">
        <v>6</v>
      </c>
      <c r="D50" s="533">
        <v>98</v>
      </c>
      <c r="E50" s="128"/>
      <c r="F50" s="210">
        <f>D50*E50</f>
        <v>0</v>
      </c>
    </row>
    <row r="51" spans="1:7" s="749" customFormat="1" ht="29.25" customHeight="1">
      <c r="A51" s="536"/>
      <c r="B51" s="537" t="s">
        <v>3758</v>
      </c>
      <c r="C51" s="538"/>
      <c r="D51" s="539"/>
      <c r="E51" s="129"/>
      <c r="F51" s="699"/>
      <c r="G51" s="40"/>
    </row>
    <row r="52" spans="1:7" ht="14.25" customHeight="1">
      <c r="A52" s="534"/>
      <c r="B52" s="232"/>
      <c r="C52" s="516"/>
      <c r="D52" s="533"/>
      <c r="E52" s="128"/>
      <c r="F52" s="212"/>
    </row>
    <row r="53" spans="1:7" ht="30" customHeight="1">
      <c r="A53" s="534">
        <v>11</v>
      </c>
      <c r="B53" s="232" t="s">
        <v>3762</v>
      </c>
      <c r="C53" s="516" t="s">
        <v>7</v>
      </c>
      <c r="D53" s="533">
        <v>30</v>
      </c>
      <c r="E53" s="128"/>
      <c r="F53" s="210">
        <f>D53*E53</f>
        <v>0</v>
      </c>
    </row>
    <row r="54" spans="1:7" s="749" customFormat="1" ht="29.25" customHeight="1">
      <c r="A54" s="536"/>
      <c r="B54" s="537" t="s">
        <v>3758</v>
      </c>
      <c r="C54" s="538"/>
      <c r="D54" s="539"/>
      <c r="E54" s="129"/>
      <c r="F54" s="699"/>
      <c r="G54" s="40"/>
    </row>
    <row r="55" spans="1:7" ht="13.5" thickBot="1">
      <c r="A55" s="525"/>
      <c r="B55" s="526"/>
      <c r="C55" s="527"/>
      <c r="D55" s="528"/>
      <c r="E55" s="127"/>
      <c r="F55" s="697"/>
    </row>
    <row r="56" spans="1:7" ht="15" customHeight="1" thickTop="1">
      <c r="A56" s="518"/>
      <c r="B56" s="540" t="s">
        <v>2642</v>
      </c>
      <c r="C56" s="516"/>
      <c r="D56" s="517"/>
      <c r="F56" s="701">
        <f>SUM(F29:F55)</f>
        <v>0</v>
      </c>
    </row>
    <row r="57" spans="1:7" ht="15" customHeight="1">
      <c r="A57" s="518"/>
      <c r="B57" s="540"/>
      <c r="C57" s="516"/>
      <c r="D57" s="517"/>
      <c r="F57" s="210"/>
    </row>
    <row r="58" spans="1:7" ht="15" customHeight="1">
      <c r="A58" s="518"/>
      <c r="B58" s="540"/>
      <c r="C58" s="516"/>
      <c r="D58" s="517"/>
      <c r="F58" s="210"/>
    </row>
    <row r="59" spans="1:7" ht="13.5" thickBot="1">
      <c r="A59" s="515" t="s">
        <v>1071</v>
      </c>
      <c r="B59" s="515" t="s">
        <v>3763</v>
      </c>
      <c r="C59" s="516"/>
      <c r="D59" s="533"/>
      <c r="E59" s="128"/>
      <c r="F59" s="212"/>
    </row>
    <row r="60" spans="1:7" ht="13.5" thickTop="1">
      <c r="A60" s="518"/>
      <c r="B60" s="519" t="s">
        <v>3744</v>
      </c>
      <c r="C60" s="516"/>
      <c r="D60" s="533"/>
      <c r="E60" s="128"/>
      <c r="F60" s="212"/>
    </row>
    <row r="61" spans="1:7" ht="99" customHeight="1">
      <c r="A61" s="534" t="s">
        <v>1058</v>
      </c>
      <c r="B61" s="232" t="s">
        <v>3764</v>
      </c>
      <c r="C61" s="507" t="s">
        <v>1069</v>
      </c>
      <c r="D61" s="542">
        <v>580</v>
      </c>
      <c r="E61" s="128"/>
      <c r="F61" s="210">
        <f>D61*E61</f>
        <v>0</v>
      </c>
    </row>
    <row r="62" spans="1:7">
      <c r="A62" s="543"/>
      <c r="B62" s="230"/>
      <c r="D62" s="542"/>
      <c r="E62" s="128"/>
      <c r="F62" s="212"/>
    </row>
    <row r="63" spans="1:7" ht="38.25">
      <c r="A63" s="544" t="s">
        <v>1067</v>
      </c>
      <c r="B63" s="230" t="s">
        <v>3765</v>
      </c>
      <c r="C63" s="507" t="s">
        <v>1069</v>
      </c>
      <c r="D63" s="542">
        <v>98</v>
      </c>
      <c r="E63" s="128"/>
      <c r="F63" s="210">
        <f>D63*E63</f>
        <v>0</v>
      </c>
    </row>
    <row r="64" spans="1:7">
      <c r="A64" s="544"/>
      <c r="B64" s="230"/>
      <c r="D64" s="542"/>
      <c r="E64" s="128"/>
      <c r="F64" s="212"/>
    </row>
    <row r="65" spans="1:7" ht="49.5" customHeight="1">
      <c r="A65" s="544" t="s">
        <v>1092</v>
      </c>
      <c r="B65" s="230" t="s">
        <v>3766</v>
      </c>
      <c r="C65" s="507" t="s">
        <v>1069</v>
      </c>
      <c r="D65" s="542">
        <v>68</v>
      </c>
      <c r="E65" s="128"/>
      <c r="F65" s="210">
        <f>D65*E65</f>
        <v>0</v>
      </c>
    </row>
    <row r="66" spans="1:7">
      <c r="A66" s="544"/>
      <c r="B66" s="230"/>
      <c r="D66" s="542"/>
      <c r="E66" s="128"/>
      <c r="F66" s="212"/>
    </row>
    <row r="67" spans="1:7" ht="25.5">
      <c r="A67" s="534" t="s">
        <v>1099</v>
      </c>
      <c r="B67" s="230" t="s">
        <v>3767</v>
      </c>
      <c r="C67" s="516" t="s">
        <v>1069</v>
      </c>
      <c r="D67" s="533">
        <v>18</v>
      </c>
      <c r="E67" s="128"/>
      <c r="F67" s="210">
        <f>D67*E67</f>
        <v>0</v>
      </c>
    </row>
    <row r="68" spans="1:7">
      <c r="A68" s="534"/>
      <c r="B68" s="232"/>
      <c r="D68" s="533"/>
      <c r="E68" s="128"/>
      <c r="F68" s="212"/>
    </row>
    <row r="69" spans="1:7" ht="54.75" customHeight="1">
      <c r="A69" s="534" t="s">
        <v>1137</v>
      </c>
      <c r="B69" s="232" t="s">
        <v>3768</v>
      </c>
      <c r="C69" s="516" t="s">
        <v>1069</v>
      </c>
      <c r="D69" s="533">
        <v>490</v>
      </c>
      <c r="E69" s="128"/>
      <c r="F69" s="210">
        <f>D69*E69</f>
        <v>0</v>
      </c>
    </row>
    <row r="70" spans="1:7">
      <c r="A70" s="534"/>
      <c r="B70" s="232"/>
      <c r="C70" s="516"/>
      <c r="D70" s="533"/>
      <c r="E70" s="128"/>
      <c r="F70" s="212"/>
    </row>
    <row r="71" spans="1:7" ht="57" customHeight="1">
      <c r="A71" s="534">
        <v>6</v>
      </c>
      <c r="B71" s="232" t="s">
        <v>3769</v>
      </c>
      <c r="C71" s="516" t="s">
        <v>1069</v>
      </c>
      <c r="D71" s="533">
        <v>120</v>
      </c>
      <c r="E71" s="128"/>
      <c r="F71" s="210">
        <f>D71*E71</f>
        <v>0</v>
      </c>
    </row>
    <row r="72" spans="1:7">
      <c r="A72" s="534"/>
      <c r="B72" s="232"/>
      <c r="C72" s="516"/>
      <c r="D72" s="533"/>
      <c r="E72" s="128"/>
      <c r="F72" s="212"/>
    </row>
    <row r="73" spans="1:7">
      <c r="A73" s="534"/>
      <c r="B73" s="232"/>
      <c r="C73" s="516"/>
      <c r="D73" s="533"/>
      <c r="E73" s="128"/>
      <c r="F73" s="212"/>
    </row>
    <row r="74" spans="1:7" ht="360" customHeight="1">
      <c r="A74" s="534">
        <v>7</v>
      </c>
      <c r="B74" s="232" t="s">
        <v>3770</v>
      </c>
      <c r="C74" s="750"/>
      <c r="D74" s="750"/>
      <c r="E74" s="751"/>
      <c r="F74" s="750"/>
    </row>
    <row r="75" spans="1:7" ht="25.5">
      <c r="A75" s="534"/>
      <c r="B75" s="232" t="s">
        <v>3771</v>
      </c>
      <c r="C75" s="516" t="s">
        <v>7</v>
      </c>
      <c r="D75" s="533">
        <v>18</v>
      </c>
      <c r="E75" s="128"/>
      <c r="F75" s="210">
        <f>D75*E75</f>
        <v>0</v>
      </c>
    </row>
    <row r="76" spans="1:7" ht="187.5" customHeight="1">
      <c r="A76" s="534"/>
      <c r="B76" s="232" t="s">
        <v>3772</v>
      </c>
      <c r="C76" s="516" t="s">
        <v>7</v>
      </c>
      <c r="D76" s="533">
        <v>17</v>
      </c>
      <c r="E76" s="128"/>
      <c r="F76" s="210">
        <f>D76*E76</f>
        <v>0</v>
      </c>
    </row>
    <row r="77" spans="1:7" s="749" customFormat="1" ht="29.25" customHeight="1">
      <c r="A77" s="536"/>
      <c r="B77" s="537" t="s">
        <v>3758</v>
      </c>
      <c r="C77" s="538"/>
      <c r="D77" s="539"/>
      <c r="E77" s="129"/>
      <c r="F77" s="699"/>
      <c r="G77" s="40"/>
    </row>
    <row r="78" spans="1:7">
      <c r="A78" s="534"/>
      <c r="B78" s="232"/>
      <c r="C78" s="516"/>
      <c r="D78" s="533"/>
      <c r="E78" s="128"/>
      <c r="F78" s="212"/>
    </row>
    <row r="79" spans="1:7">
      <c r="A79" s="534"/>
      <c r="B79" s="232"/>
      <c r="C79" s="516"/>
      <c r="D79" s="533"/>
      <c r="E79" s="128"/>
      <c r="F79" s="212"/>
    </row>
    <row r="80" spans="1:7" ht="393" customHeight="1">
      <c r="A80" s="534">
        <v>8</v>
      </c>
      <c r="B80" s="232" t="s">
        <v>3773</v>
      </c>
      <c r="C80" s="516" t="s">
        <v>7</v>
      </c>
      <c r="D80" s="533">
        <v>6</v>
      </c>
      <c r="E80" s="128"/>
      <c r="F80" s="210">
        <f>D80*E80</f>
        <v>0</v>
      </c>
    </row>
    <row r="81" spans="1:7">
      <c r="A81" s="534"/>
      <c r="B81" s="232"/>
      <c r="C81" s="516"/>
      <c r="D81" s="533"/>
      <c r="E81" s="128"/>
      <c r="F81" s="212"/>
    </row>
    <row r="82" spans="1:7" ht="14.25" customHeight="1">
      <c r="A82" s="534"/>
      <c r="B82" s="232"/>
      <c r="C82" s="516"/>
      <c r="D82" s="533"/>
      <c r="E82" s="128"/>
      <c r="F82" s="210"/>
    </row>
    <row r="83" spans="1:7" ht="282" customHeight="1">
      <c r="A83" s="534">
        <v>9</v>
      </c>
      <c r="B83" s="232" t="s">
        <v>3774</v>
      </c>
      <c r="C83" s="516" t="s">
        <v>7</v>
      </c>
      <c r="D83" s="533">
        <v>1</v>
      </c>
      <c r="E83" s="128"/>
      <c r="F83" s="210">
        <f>D83*E83</f>
        <v>0</v>
      </c>
    </row>
    <row r="84" spans="1:7" s="749" customFormat="1" ht="29.25" customHeight="1">
      <c r="A84" s="536"/>
      <c r="B84" s="537" t="s">
        <v>3758</v>
      </c>
      <c r="C84" s="538"/>
      <c r="D84" s="539"/>
      <c r="E84" s="129"/>
      <c r="F84" s="699"/>
      <c r="G84" s="40"/>
    </row>
    <row r="85" spans="1:7" ht="14.25" customHeight="1">
      <c r="A85" s="534"/>
      <c r="B85" s="232"/>
      <c r="C85" s="516"/>
      <c r="D85" s="533"/>
      <c r="E85" s="128"/>
      <c r="F85" s="210"/>
    </row>
    <row r="86" spans="1:7" ht="283.5" customHeight="1">
      <c r="A86" s="534">
        <v>10</v>
      </c>
      <c r="B86" s="232" t="s">
        <v>3775</v>
      </c>
      <c r="C86" s="516" t="s">
        <v>7</v>
      </c>
      <c r="D86" s="533">
        <v>2</v>
      </c>
      <c r="E86" s="128"/>
      <c r="F86" s="210">
        <f>D86*E86</f>
        <v>0</v>
      </c>
    </row>
    <row r="87" spans="1:7" s="749" customFormat="1" ht="29.25" customHeight="1">
      <c r="A87" s="536"/>
      <c r="B87" s="537" t="s">
        <v>3758</v>
      </c>
      <c r="C87" s="538"/>
      <c r="D87" s="539"/>
      <c r="E87" s="129"/>
      <c r="F87" s="699"/>
      <c r="G87" s="40"/>
    </row>
    <row r="88" spans="1:7" ht="14.25" customHeight="1">
      <c r="A88" s="534"/>
      <c r="B88" s="232"/>
      <c r="C88" s="516"/>
      <c r="D88" s="533"/>
      <c r="E88" s="128"/>
      <c r="F88" s="210"/>
    </row>
    <row r="89" spans="1:7" ht="14.25" customHeight="1">
      <c r="A89" s="534"/>
      <c r="B89" s="232"/>
      <c r="C89" s="516"/>
      <c r="D89" s="533"/>
      <c r="E89" s="128"/>
      <c r="F89" s="210"/>
    </row>
    <row r="90" spans="1:7" ht="409.5" customHeight="1">
      <c r="A90" s="534">
        <v>11</v>
      </c>
      <c r="B90" s="232" t="s">
        <v>3776</v>
      </c>
      <c r="C90" s="750"/>
      <c r="D90" s="750"/>
      <c r="E90" s="751"/>
      <c r="F90" s="750"/>
    </row>
    <row r="91" spans="1:7" ht="266.25" customHeight="1">
      <c r="A91" s="534"/>
      <c r="B91" s="232" t="s">
        <v>3777</v>
      </c>
      <c r="C91" s="516" t="s">
        <v>7</v>
      </c>
      <c r="D91" s="533">
        <v>1</v>
      </c>
      <c r="E91" s="128"/>
      <c r="F91" s="210">
        <f>D91*E91</f>
        <v>0</v>
      </c>
    </row>
    <row r="92" spans="1:7" ht="14.25" customHeight="1">
      <c r="A92" s="534"/>
      <c r="B92" s="232"/>
      <c r="C92" s="516"/>
      <c r="D92" s="533"/>
      <c r="E92" s="128"/>
      <c r="F92" s="210"/>
    </row>
    <row r="93" spans="1:7" ht="14.25" customHeight="1">
      <c r="A93" s="534"/>
      <c r="B93" s="232"/>
      <c r="C93" s="516"/>
      <c r="D93" s="533"/>
      <c r="E93" s="128"/>
      <c r="F93" s="210"/>
    </row>
    <row r="94" spans="1:7" s="54" customFormat="1" ht="272.25" customHeight="1">
      <c r="A94" s="547">
        <v>12</v>
      </c>
      <c r="B94" s="548" t="s">
        <v>3778</v>
      </c>
      <c r="C94" s="549" t="s">
        <v>6</v>
      </c>
      <c r="D94" s="550">
        <v>125</v>
      </c>
      <c r="E94" s="125"/>
      <c r="F94" s="700">
        <f>E94*D94</f>
        <v>0</v>
      </c>
    </row>
    <row r="95" spans="1:7" s="54" customFormat="1" ht="75" customHeight="1">
      <c r="A95" s="547"/>
      <c r="B95" s="551" t="s">
        <v>3779</v>
      </c>
      <c r="C95" s="549" t="s">
        <v>7</v>
      </c>
      <c r="D95" s="550">
        <v>9</v>
      </c>
      <c r="E95" s="125"/>
      <c r="F95" s="700">
        <f>E95*D95</f>
        <v>0</v>
      </c>
    </row>
    <row r="96" spans="1:7" s="749" customFormat="1" ht="29.25" customHeight="1">
      <c r="A96" s="536"/>
      <c r="B96" s="537" t="s">
        <v>3758</v>
      </c>
      <c r="C96" s="538"/>
      <c r="D96" s="539"/>
      <c r="E96" s="129"/>
      <c r="F96" s="699"/>
      <c r="G96" s="40"/>
    </row>
    <row r="97" spans="1:7" ht="14.25" customHeight="1">
      <c r="A97" s="534"/>
      <c r="B97" s="232"/>
      <c r="C97" s="516"/>
      <c r="D97" s="533"/>
      <c r="E97" s="128"/>
      <c r="F97" s="210"/>
    </row>
    <row r="98" spans="1:7" ht="267" customHeight="1">
      <c r="A98" s="534">
        <v>13</v>
      </c>
      <c r="B98" s="232" t="s">
        <v>3780</v>
      </c>
      <c r="C98" s="516" t="s">
        <v>6</v>
      </c>
      <c r="D98" s="533">
        <v>50</v>
      </c>
      <c r="E98" s="128"/>
      <c r="F98" s="210">
        <f>D98*E98</f>
        <v>0</v>
      </c>
    </row>
    <row r="99" spans="1:7" s="54" customFormat="1" ht="64.5" customHeight="1">
      <c r="A99" s="547"/>
      <c r="B99" s="551" t="s">
        <v>3781</v>
      </c>
      <c r="C99" s="516" t="s">
        <v>7</v>
      </c>
      <c r="D99" s="550">
        <v>1</v>
      </c>
      <c r="E99" s="125"/>
      <c r="F99" s="700">
        <f>E99*D99</f>
        <v>0</v>
      </c>
    </row>
    <row r="100" spans="1:7" s="749" customFormat="1" ht="29.25" customHeight="1">
      <c r="A100" s="536"/>
      <c r="B100" s="537" t="s">
        <v>3758</v>
      </c>
      <c r="C100" s="538"/>
      <c r="D100" s="539"/>
      <c r="E100" s="129"/>
      <c r="F100" s="700"/>
      <c r="G100" s="40"/>
    </row>
    <row r="101" spans="1:7" ht="12" customHeight="1">
      <c r="A101" s="534"/>
      <c r="B101" s="752"/>
      <c r="D101" s="533"/>
      <c r="E101" s="128"/>
      <c r="F101" s="700"/>
    </row>
    <row r="102" spans="1:7" s="22" customFormat="1" ht="222.75" customHeight="1">
      <c r="A102" s="534">
        <v>14</v>
      </c>
      <c r="B102" s="232" t="s">
        <v>3782</v>
      </c>
      <c r="C102" s="343"/>
      <c r="D102" s="343"/>
      <c r="E102" s="131"/>
      <c r="F102" s="700"/>
    </row>
    <row r="103" spans="1:7" s="22" customFormat="1" ht="12.75" customHeight="1">
      <c r="A103" s="534"/>
      <c r="B103" s="232" t="s">
        <v>3783</v>
      </c>
      <c r="C103" s="516"/>
      <c r="D103" s="533"/>
      <c r="E103" s="132"/>
      <c r="F103" s="700"/>
    </row>
    <row r="104" spans="1:7" s="22" customFormat="1" ht="12.75" customHeight="1">
      <c r="A104" s="534"/>
      <c r="B104" s="232" t="s">
        <v>3784</v>
      </c>
      <c r="C104" s="516"/>
      <c r="D104" s="533"/>
      <c r="E104" s="132"/>
      <c r="F104" s="700"/>
    </row>
    <row r="105" spans="1:7" s="22" customFormat="1" ht="12.75" customHeight="1">
      <c r="A105" s="534"/>
      <c r="B105" s="553" t="s">
        <v>3785</v>
      </c>
      <c r="C105" s="516" t="s">
        <v>3786</v>
      </c>
      <c r="D105" s="533">
        <v>3</v>
      </c>
      <c r="E105" s="132"/>
      <c r="F105" s="700">
        <f>E105*D105</f>
        <v>0</v>
      </c>
    </row>
    <row r="106" spans="1:7" s="22" customFormat="1" ht="12.75" customHeight="1">
      <c r="A106" s="534"/>
      <c r="B106" s="553" t="s">
        <v>3787</v>
      </c>
      <c r="C106" s="516" t="s">
        <v>3788</v>
      </c>
      <c r="D106" s="533">
        <v>2</v>
      </c>
      <c r="E106" s="132"/>
      <c r="F106" s="700">
        <f>E106*D106</f>
        <v>0</v>
      </c>
    </row>
    <row r="107" spans="1:7" s="22" customFormat="1" ht="12.75" customHeight="1">
      <c r="A107" s="534"/>
      <c r="B107" s="232"/>
      <c r="C107" s="516"/>
      <c r="D107" s="533"/>
      <c r="E107" s="132"/>
      <c r="F107" s="700"/>
    </row>
    <row r="108" spans="1:7" s="22" customFormat="1" ht="12.75" customHeight="1">
      <c r="A108" s="534"/>
      <c r="B108" s="553" t="s">
        <v>3789</v>
      </c>
      <c r="C108" s="516"/>
      <c r="D108" s="533"/>
      <c r="E108" s="132"/>
      <c r="F108" s="700"/>
    </row>
    <row r="109" spans="1:7" s="22" customFormat="1" ht="12.75" customHeight="1">
      <c r="A109" s="534"/>
      <c r="B109" s="553" t="s">
        <v>3790</v>
      </c>
      <c r="C109" s="516" t="s">
        <v>3786</v>
      </c>
      <c r="D109" s="533">
        <v>9</v>
      </c>
      <c r="E109" s="132"/>
      <c r="F109" s="700">
        <f>E109*D109</f>
        <v>0</v>
      </c>
    </row>
    <row r="110" spans="1:7" s="22" customFormat="1" ht="12.75" customHeight="1">
      <c r="A110" s="534"/>
      <c r="B110" s="553" t="s">
        <v>3791</v>
      </c>
      <c r="C110" s="516" t="s">
        <v>3788</v>
      </c>
      <c r="D110" s="533">
        <v>20</v>
      </c>
      <c r="E110" s="132"/>
      <c r="F110" s="700">
        <f>E110*D110</f>
        <v>0</v>
      </c>
    </row>
    <row r="111" spans="1:7" s="22" customFormat="1" ht="12.75" customHeight="1">
      <c r="A111" s="534"/>
      <c r="B111" s="554"/>
      <c r="C111" s="516"/>
      <c r="D111" s="533"/>
      <c r="E111" s="132"/>
      <c r="F111" s="700"/>
    </row>
    <row r="112" spans="1:7" s="22" customFormat="1" ht="12.75" customHeight="1">
      <c r="A112" s="534"/>
      <c r="B112" s="553" t="s">
        <v>3792</v>
      </c>
      <c r="C112" s="516"/>
      <c r="D112" s="533"/>
      <c r="E112" s="132"/>
      <c r="F112" s="700"/>
    </row>
    <row r="113" spans="1:6" s="22" customFormat="1" ht="12.75" customHeight="1">
      <c r="A113" s="534"/>
      <c r="B113" s="553" t="s">
        <v>3790</v>
      </c>
      <c r="C113" s="516" t="s">
        <v>3786</v>
      </c>
      <c r="D113" s="533">
        <v>2</v>
      </c>
      <c r="E113" s="132"/>
      <c r="F113" s="700">
        <f>E113*D113</f>
        <v>0</v>
      </c>
    </row>
    <row r="114" spans="1:6" s="22" customFormat="1" ht="12.75" customHeight="1">
      <c r="A114" s="534"/>
      <c r="B114" s="553" t="s">
        <v>3793</v>
      </c>
      <c r="C114" s="516" t="s">
        <v>3788</v>
      </c>
      <c r="D114" s="533">
        <v>3</v>
      </c>
      <c r="E114" s="132"/>
      <c r="F114" s="700">
        <f>E114*D114</f>
        <v>0</v>
      </c>
    </row>
    <row r="115" spans="1:6" s="22" customFormat="1" ht="12.75" customHeight="1">
      <c r="A115" s="534"/>
      <c r="B115" s="232"/>
      <c r="C115" s="516"/>
      <c r="D115" s="533"/>
      <c r="E115" s="132"/>
      <c r="F115" s="700"/>
    </row>
    <row r="116" spans="1:6" s="22" customFormat="1" ht="12.75" customHeight="1">
      <c r="A116" s="534"/>
      <c r="B116" s="232"/>
      <c r="C116" s="516"/>
      <c r="D116" s="533"/>
      <c r="E116" s="132"/>
      <c r="F116" s="700"/>
    </row>
    <row r="117" spans="1:6" s="22" customFormat="1" ht="40.5" customHeight="1">
      <c r="A117" s="534"/>
      <c r="B117" s="553" t="s">
        <v>3794</v>
      </c>
      <c r="C117" s="516"/>
      <c r="D117" s="533"/>
      <c r="E117" s="132"/>
      <c r="F117" s="700"/>
    </row>
    <row r="118" spans="1:6" s="22" customFormat="1" ht="30.75" customHeight="1">
      <c r="A118" s="534"/>
      <c r="B118" s="553" t="s">
        <v>3795</v>
      </c>
      <c r="C118" s="516"/>
      <c r="D118" s="533"/>
      <c r="E118" s="132"/>
      <c r="F118" s="700"/>
    </row>
    <row r="119" spans="1:6" s="22" customFormat="1" ht="28.5" customHeight="1">
      <c r="A119" s="534"/>
      <c r="B119" s="553" t="s">
        <v>1260</v>
      </c>
      <c r="C119" s="516"/>
      <c r="D119" s="533"/>
      <c r="E119" s="132"/>
      <c r="F119" s="700"/>
    </row>
    <row r="120" spans="1:6" s="22" customFormat="1" ht="39" customHeight="1">
      <c r="A120" s="534"/>
      <c r="B120" s="553" t="s">
        <v>1261</v>
      </c>
      <c r="C120" s="516"/>
      <c r="D120" s="533"/>
      <c r="E120" s="132"/>
      <c r="F120" s="700"/>
    </row>
    <row r="121" spans="1:6" s="22" customFormat="1" ht="12.75" customHeight="1">
      <c r="A121" s="534"/>
      <c r="B121" s="553" t="s">
        <v>3796</v>
      </c>
      <c r="C121" s="516"/>
      <c r="D121" s="533"/>
      <c r="E121" s="132"/>
      <c r="F121" s="700"/>
    </row>
    <row r="122" spans="1:6" s="22" customFormat="1" ht="56.25" customHeight="1">
      <c r="A122" s="534"/>
      <c r="B122" s="553" t="s">
        <v>1263</v>
      </c>
      <c r="C122" s="516"/>
      <c r="D122" s="533"/>
      <c r="E122" s="132"/>
      <c r="F122" s="700"/>
    </row>
    <row r="123" spans="1:6" s="22" customFormat="1" ht="12.75" customHeight="1">
      <c r="A123" s="534"/>
      <c r="B123" s="553" t="s">
        <v>3797</v>
      </c>
      <c r="C123" s="516" t="s">
        <v>1265</v>
      </c>
      <c r="D123" s="533">
        <v>1200</v>
      </c>
      <c r="E123" s="132"/>
      <c r="F123" s="700">
        <f>E123*D123</f>
        <v>0</v>
      </c>
    </row>
    <row r="124" spans="1:6" s="22" customFormat="1" ht="12.75" customHeight="1">
      <c r="A124" s="534"/>
      <c r="B124" s="232"/>
      <c r="C124" s="516"/>
      <c r="D124" s="533"/>
      <c r="E124" s="132"/>
      <c r="F124" s="210"/>
    </row>
    <row r="125" spans="1:6" s="22" customFormat="1" ht="27.75" customHeight="1">
      <c r="A125" s="534"/>
      <c r="B125" s="553"/>
      <c r="C125" s="516" t="s">
        <v>96</v>
      </c>
      <c r="D125" s="533">
        <v>3</v>
      </c>
      <c r="E125" s="132"/>
      <c r="F125" s="210">
        <f>D125*E125</f>
        <v>0</v>
      </c>
    </row>
    <row r="126" spans="1:6" ht="14.25" customHeight="1" thickBot="1">
      <c r="A126" s="525"/>
      <c r="B126" s="526"/>
      <c r="C126" s="527"/>
      <c r="D126" s="528"/>
      <c r="E126" s="133"/>
      <c r="F126" s="697"/>
    </row>
    <row r="127" spans="1:6" ht="14.25" thickTop="1">
      <c r="A127" s="518"/>
      <c r="B127" s="540" t="s">
        <v>2642</v>
      </c>
      <c r="C127" s="516"/>
      <c r="D127" s="517"/>
      <c r="F127" s="701">
        <f>SUM(F61:F126)</f>
        <v>0</v>
      </c>
    </row>
    <row r="128" spans="1:6" ht="13.5">
      <c r="A128" s="518"/>
      <c r="B128" s="540"/>
      <c r="C128" s="516"/>
      <c r="D128" s="517"/>
      <c r="F128" s="701"/>
    </row>
    <row r="129" spans="1:18" ht="12" customHeight="1">
      <c r="A129" s="534"/>
      <c r="B129" s="752"/>
      <c r="D129" s="533"/>
      <c r="E129" s="128"/>
      <c r="F129" s="212"/>
    </row>
    <row r="130" spans="1:18" ht="12" customHeight="1">
      <c r="A130" s="520"/>
      <c r="B130" s="531" t="s">
        <v>3752</v>
      </c>
      <c r="C130" s="516"/>
      <c r="D130" s="533"/>
      <c r="E130" s="128"/>
      <c r="F130" s="212"/>
    </row>
    <row r="131" spans="1:18" ht="255.75" customHeight="1">
      <c r="A131" s="534" t="s">
        <v>1058</v>
      </c>
      <c r="B131" s="232" t="s">
        <v>3798</v>
      </c>
      <c r="C131" s="516"/>
      <c r="D131" s="533"/>
      <c r="E131" s="128"/>
      <c r="F131" s="210"/>
    </row>
    <row r="132" spans="1:18" ht="14.25" customHeight="1">
      <c r="A132" s="534"/>
      <c r="B132" s="232" t="s">
        <v>3799</v>
      </c>
      <c r="C132" s="516" t="s">
        <v>6</v>
      </c>
      <c r="D132" s="533">
        <v>285</v>
      </c>
      <c r="E132" s="128"/>
      <c r="F132" s="210">
        <f>D132*E132</f>
        <v>0</v>
      </c>
    </row>
    <row r="133" spans="1:18">
      <c r="A133" s="534"/>
      <c r="B133" s="232" t="s">
        <v>3800</v>
      </c>
      <c r="C133" s="516" t="s">
        <v>6</v>
      </c>
      <c r="D133" s="533">
        <v>120</v>
      </c>
      <c r="E133" s="128"/>
      <c r="F133" s="210">
        <f>D133*E133</f>
        <v>0</v>
      </c>
    </row>
    <row r="134" spans="1:18" ht="14.25" customHeight="1">
      <c r="A134" s="534"/>
      <c r="B134" s="232" t="s">
        <v>3801</v>
      </c>
      <c r="C134" s="516" t="s">
        <v>6</v>
      </c>
      <c r="D134" s="533">
        <v>145</v>
      </c>
      <c r="E134" s="128"/>
      <c r="F134" s="210">
        <f>D134*E134</f>
        <v>0</v>
      </c>
    </row>
    <row r="135" spans="1:18" s="757" customFormat="1" ht="13.5" thickBot="1">
      <c r="A135" s="753"/>
      <c r="B135" s="754"/>
      <c r="C135" s="558"/>
      <c r="D135" s="559"/>
      <c r="E135" s="133"/>
      <c r="F135" s="755"/>
      <c r="G135" s="756"/>
      <c r="H135" s="756"/>
      <c r="I135" s="756"/>
      <c r="J135" s="756"/>
      <c r="K135" s="756"/>
      <c r="L135" s="756"/>
      <c r="M135" s="756"/>
      <c r="N135" s="756"/>
      <c r="O135" s="756"/>
      <c r="P135" s="756"/>
      <c r="Q135" s="756"/>
      <c r="R135" s="756"/>
    </row>
    <row r="136" spans="1:18" ht="15" customHeight="1" thickTop="1">
      <c r="A136" s="518"/>
      <c r="B136" s="540" t="s">
        <v>2642</v>
      </c>
      <c r="C136" s="516"/>
      <c r="D136" s="517"/>
      <c r="F136" s="701">
        <f>SUM(F131:F135)</f>
        <v>0</v>
      </c>
    </row>
    <row r="139" spans="1:18" ht="16.5" thickBot="1">
      <c r="A139" s="561"/>
      <c r="B139" s="809" t="s">
        <v>3802</v>
      </c>
      <c r="C139" s="562"/>
      <c r="D139" s="563"/>
      <c r="E139" s="135"/>
      <c r="F139" s="777"/>
    </row>
    <row r="140" spans="1:18" ht="13.5">
      <c r="A140" s="227" t="str">
        <f>A7</f>
        <v>I</v>
      </c>
      <c r="B140" s="810" t="str">
        <f>B7</f>
        <v>VODOVOD</v>
      </c>
      <c r="C140" s="564"/>
      <c r="D140" s="565"/>
      <c r="E140" s="136"/>
      <c r="F140" s="811"/>
    </row>
    <row r="141" spans="1:18" ht="13.5">
      <c r="A141" s="227"/>
      <c r="B141" s="227" t="str">
        <f>B8</f>
        <v>građevinski radovi</v>
      </c>
      <c r="C141" s="564"/>
      <c r="D141" s="565"/>
      <c r="E141" s="136"/>
      <c r="F141" s="811">
        <f>F25</f>
        <v>0</v>
      </c>
    </row>
    <row r="142" spans="1:18" ht="13.5">
      <c r="A142" s="227"/>
      <c r="B142" s="227" t="str">
        <f>B27</f>
        <v>monterski radovi</v>
      </c>
      <c r="C142" s="566"/>
      <c r="D142" s="440"/>
      <c r="E142" s="128"/>
      <c r="F142" s="811">
        <f>F56</f>
        <v>0</v>
      </c>
    </row>
    <row r="143" spans="1:18" ht="13.5">
      <c r="A143" s="227" t="str">
        <f>A59</f>
        <v>II</v>
      </c>
      <c r="B143" s="810" t="str">
        <f>B59</f>
        <v>KANALIZACIJA</v>
      </c>
      <c r="C143" s="567"/>
      <c r="D143" s="760"/>
      <c r="E143" s="128"/>
      <c r="F143" s="811"/>
    </row>
    <row r="144" spans="1:18" ht="13.5">
      <c r="A144" s="227"/>
      <c r="B144" s="227" t="str">
        <f>B60</f>
        <v>građevinski radovi</v>
      </c>
      <c r="C144" s="567"/>
      <c r="D144" s="760"/>
      <c r="E144" s="128"/>
      <c r="F144" s="811">
        <f>F127</f>
        <v>0</v>
      </c>
    </row>
    <row r="145" spans="1:6" ht="14.25" thickBot="1">
      <c r="A145" s="227"/>
      <c r="B145" s="227" t="str">
        <f>B130</f>
        <v>monterski radovi</v>
      </c>
      <c r="C145" s="567"/>
      <c r="D145" s="760"/>
      <c r="E145" s="128"/>
      <c r="F145" s="811">
        <f>F136</f>
        <v>0</v>
      </c>
    </row>
    <row r="146" spans="1:6" ht="19.5" thickTop="1">
      <c r="A146" s="569"/>
      <c r="B146" s="812" t="s">
        <v>3803</v>
      </c>
      <c r="C146" s="570"/>
      <c r="D146" s="571"/>
      <c r="E146" s="137"/>
      <c r="F146" s="813">
        <f>SUM(F141:F145)</f>
        <v>0</v>
      </c>
    </row>
    <row r="149" spans="1:6">
      <c r="A149" s="498" t="s">
        <v>3734</v>
      </c>
      <c r="B149" s="499" t="s">
        <v>3735</v>
      </c>
      <c r="C149" s="500" t="s">
        <v>1</v>
      </c>
      <c r="D149" s="501" t="s">
        <v>2</v>
      </c>
      <c r="E149" s="138"/>
      <c r="F149" s="693" t="s">
        <v>3737</v>
      </c>
    </row>
    <row r="150" spans="1:6">
      <c r="A150" s="509"/>
      <c r="B150" s="510"/>
      <c r="D150" s="508"/>
      <c r="E150" s="139"/>
      <c r="F150" s="206"/>
    </row>
    <row r="151" spans="1:6" ht="34.5" customHeight="1">
      <c r="A151" s="506" t="s">
        <v>3804</v>
      </c>
      <c r="B151" s="506" t="s">
        <v>3805</v>
      </c>
      <c r="D151" s="508"/>
      <c r="E151" s="139"/>
      <c r="F151" s="206"/>
    </row>
    <row r="152" spans="1:6">
      <c r="A152" s="509"/>
      <c r="B152" s="510"/>
      <c r="D152" s="508"/>
      <c r="E152" s="139"/>
      <c r="F152" s="206"/>
    </row>
    <row r="153" spans="1:6" ht="13.5" thickBot="1">
      <c r="A153" s="572" t="s">
        <v>1062</v>
      </c>
      <c r="B153" s="573" t="s">
        <v>3743</v>
      </c>
      <c r="C153" s="574"/>
      <c r="D153" s="575"/>
      <c r="E153" s="140"/>
      <c r="F153" s="703"/>
    </row>
    <row r="154" spans="1:6">
      <c r="A154" s="518"/>
      <c r="B154" s="576" t="s">
        <v>3744</v>
      </c>
      <c r="C154" s="516"/>
      <c r="D154" s="517"/>
      <c r="E154" s="141"/>
      <c r="F154" s="210"/>
    </row>
    <row r="155" spans="1:6" s="756" customFormat="1" ht="51.75" thickBot="1">
      <c r="A155" s="534" t="s">
        <v>1058</v>
      </c>
      <c r="B155" s="237" t="s">
        <v>3806</v>
      </c>
      <c r="C155" s="578" t="s">
        <v>96</v>
      </c>
      <c r="D155" s="533">
        <v>2</v>
      </c>
      <c r="E155" s="132"/>
      <c r="F155" s="210">
        <f>D155*E155</f>
        <v>0</v>
      </c>
    </row>
    <row r="156" spans="1:6" s="756" customFormat="1" ht="14.25" thickTop="1">
      <c r="A156" s="761"/>
      <c r="B156" s="581" t="s">
        <v>2642</v>
      </c>
      <c r="C156" s="582"/>
      <c r="D156" s="762"/>
      <c r="E156" s="763"/>
      <c r="F156" s="704">
        <f>SUM(F155)</f>
        <v>0</v>
      </c>
    </row>
    <row r="157" spans="1:6">
      <c r="A157" s="518"/>
      <c r="B157" s="540"/>
      <c r="C157" s="516"/>
      <c r="D157" s="517"/>
      <c r="E157" s="188"/>
      <c r="F157" s="210"/>
    </row>
    <row r="158" spans="1:6" s="43" customFormat="1">
      <c r="A158" s="291"/>
      <c r="B158" s="585" t="s">
        <v>3752</v>
      </c>
      <c r="C158" s="586"/>
      <c r="D158" s="587"/>
      <c r="E158" s="145"/>
      <c r="F158" s="705"/>
    </row>
    <row r="159" spans="1:6">
      <c r="A159" s="534"/>
      <c r="B159" s="232"/>
      <c r="C159" s="516"/>
      <c r="D159" s="533"/>
      <c r="E159" s="132"/>
      <c r="F159" s="212"/>
    </row>
    <row r="160" spans="1:6" s="749" customFormat="1" ht="40.5" customHeight="1">
      <c r="A160" s="536">
        <v>1</v>
      </c>
      <c r="B160" s="588" t="s">
        <v>3807</v>
      </c>
      <c r="C160" s="538"/>
      <c r="D160" s="539"/>
      <c r="E160" s="164"/>
      <c r="F160" s="707"/>
    </row>
    <row r="161" spans="1:7" s="749" customFormat="1" ht="14.25" customHeight="1">
      <c r="A161" s="589"/>
      <c r="B161" s="590" t="s">
        <v>3808</v>
      </c>
      <c r="C161" s="538" t="s">
        <v>7</v>
      </c>
      <c r="D161" s="591">
        <v>3</v>
      </c>
      <c r="E161" s="129"/>
      <c r="F161" s="707">
        <f>D161*E161</f>
        <v>0</v>
      </c>
    </row>
    <row r="162" spans="1:7" s="749" customFormat="1" ht="14.25" customHeight="1">
      <c r="A162" s="589"/>
      <c r="B162" s="590"/>
      <c r="C162" s="538"/>
      <c r="D162" s="591"/>
      <c r="E162" s="129"/>
      <c r="F162" s="707"/>
    </row>
    <row r="163" spans="1:7" ht="63.75">
      <c r="A163" s="534" t="s">
        <v>1067</v>
      </c>
      <c r="B163" s="250" t="s">
        <v>3809</v>
      </c>
      <c r="C163" s="516" t="s">
        <v>7</v>
      </c>
      <c r="D163" s="533">
        <v>13</v>
      </c>
      <c r="E163" s="132"/>
      <c r="F163" s="210">
        <f>D163*E163</f>
        <v>0</v>
      </c>
    </row>
    <row r="164" spans="1:7" s="749" customFormat="1" ht="14.25" customHeight="1">
      <c r="A164" s="589"/>
      <c r="B164" s="590"/>
      <c r="C164" s="538"/>
      <c r="D164" s="591"/>
      <c r="E164" s="129"/>
      <c r="F164" s="707"/>
    </row>
    <row r="165" spans="1:7" ht="174.75" customHeight="1">
      <c r="A165" s="534">
        <v>3</v>
      </c>
      <c r="B165" s="250" t="s">
        <v>3810</v>
      </c>
      <c r="C165" s="516"/>
      <c r="D165" s="533"/>
      <c r="E165" s="132"/>
      <c r="F165" s="210"/>
    </row>
    <row r="166" spans="1:7">
      <c r="A166" s="534"/>
      <c r="B166" s="232" t="s">
        <v>3811</v>
      </c>
      <c r="C166" s="516"/>
      <c r="D166" s="533">
        <v>155</v>
      </c>
      <c r="E166" s="132"/>
      <c r="F166" s="210">
        <f>D166*E166</f>
        <v>0</v>
      </c>
      <c r="G166" s="44"/>
    </row>
    <row r="167" spans="1:7">
      <c r="A167" s="534"/>
      <c r="B167" s="232"/>
      <c r="C167" s="516"/>
      <c r="D167" s="533"/>
      <c r="E167" s="132"/>
      <c r="F167" s="210"/>
      <c r="G167" s="44"/>
    </row>
    <row r="168" spans="1:7" s="22" customFormat="1">
      <c r="A168" s="534"/>
      <c r="B168" s="250"/>
      <c r="C168" s="516"/>
      <c r="D168" s="533"/>
      <c r="E168" s="132"/>
      <c r="F168" s="210"/>
    </row>
    <row r="169" spans="1:7" s="22" customFormat="1" ht="261.75" customHeight="1">
      <c r="A169" s="534">
        <v>4</v>
      </c>
      <c r="B169" s="250" t="s">
        <v>3812</v>
      </c>
      <c r="C169" s="516" t="s">
        <v>7</v>
      </c>
      <c r="D169" s="533">
        <v>14</v>
      </c>
      <c r="E169" s="132"/>
      <c r="F169" s="210">
        <f>D169*E169</f>
        <v>0</v>
      </c>
    </row>
    <row r="170" spans="1:7" ht="13.5" thickBot="1">
      <c r="A170" s="525"/>
      <c r="B170" s="764"/>
      <c r="C170" s="527"/>
      <c r="D170" s="528"/>
      <c r="E170" s="765"/>
      <c r="F170" s="697"/>
    </row>
    <row r="171" spans="1:7" ht="16.5" customHeight="1" thickTop="1">
      <c r="A171" s="518"/>
      <c r="B171" s="540" t="s">
        <v>2642</v>
      </c>
      <c r="C171" s="516"/>
      <c r="D171" s="517"/>
      <c r="E171" s="188"/>
      <c r="F171" s="811">
        <f>SUM(F155:F170)</f>
        <v>0</v>
      </c>
    </row>
    <row r="172" spans="1:7" hidden="1">
      <c r="A172" s="766"/>
      <c r="B172" s="232"/>
      <c r="C172" s="516"/>
      <c r="D172" s="533"/>
      <c r="E172" s="132"/>
      <c r="F172" s="212"/>
    </row>
    <row r="173" spans="1:7" hidden="1">
      <c r="A173" s="766"/>
      <c r="B173" s="232"/>
      <c r="D173" s="533"/>
      <c r="E173" s="132"/>
      <c r="F173" s="212"/>
    </row>
    <row r="174" spans="1:7" hidden="1">
      <c r="A174" s="766"/>
      <c r="B174" s="232"/>
      <c r="C174" s="516"/>
      <c r="D174" s="533"/>
      <c r="E174" s="132"/>
      <c r="F174" s="212"/>
    </row>
    <row r="175" spans="1:7" ht="71.25" hidden="1" customHeight="1">
      <c r="A175" s="766"/>
      <c r="B175" s="232"/>
      <c r="D175" s="533"/>
      <c r="E175" s="132"/>
      <c r="F175" s="212"/>
    </row>
    <row r="176" spans="1:7" ht="57" hidden="1" customHeight="1">
      <c r="A176" s="766"/>
      <c r="B176" s="232"/>
      <c r="C176" s="516"/>
      <c r="D176" s="533"/>
      <c r="E176" s="132"/>
      <c r="F176" s="212"/>
    </row>
    <row r="177" spans="1:6" hidden="1">
      <c r="A177" s="766"/>
      <c r="B177" s="232"/>
      <c r="C177" s="516"/>
      <c r="D177" s="533"/>
      <c r="E177" s="132"/>
      <c r="F177" s="212"/>
    </row>
    <row r="178" spans="1:6" hidden="1">
      <c r="A178" s="766"/>
      <c r="B178" s="232"/>
      <c r="D178" s="533"/>
      <c r="E178" s="132"/>
      <c r="F178" s="212"/>
    </row>
    <row r="179" spans="1:6" hidden="1">
      <c r="A179" s="766"/>
      <c r="B179" s="232"/>
      <c r="C179" s="516"/>
      <c r="D179" s="533"/>
      <c r="E179" s="132"/>
      <c r="F179" s="212"/>
    </row>
    <row r="180" spans="1:6" hidden="1">
      <c r="A180" s="766"/>
      <c r="B180" s="232"/>
      <c r="C180" s="516"/>
      <c r="D180" s="533"/>
      <c r="E180" s="132"/>
      <c r="F180" s="212"/>
    </row>
    <row r="181" spans="1:6" hidden="1">
      <c r="A181" s="766"/>
      <c r="B181" s="232"/>
      <c r="C181" s="516"/>
      <c r="D181" s="533"/>
      <c r="E181" s="132"/>
      <c r="F181" s="212"/>
    </row>
    <row r="182" spans="1:6" hidden="1">
      <c r="A182" s="766"/>
      <c r="B182" s="232"/>
      <c r="C182" s="516"/>
      <c r="D182" s="533"/>
      <c r="E182" s="132"/>
      <c r="F182" s="212"/>
    </row>
    <row r="183" spans="1:6" hidden="1">
      <c r="A183" s="766"/>
      <c r="B183" s="232"/>
      <c r="C183" s="516"/>
      <c r="D183" s="533"/>
      <c r="E183" s="132"/>
      <c r="F183" s="212"/>
    </row>
    <row r="184" spans="1:6" hidden="1">
      <c r="A184" s="766"/>
      <c r="B184" s="232"/>
      <c r="C184" s="516"/>
      <c r="D184" s="533"/>
      <c r="E184" s="132"/>
      <c r="F184" s="212"/>
    </row>
    <row r="185" spans="1:6" hidden="1">
      <c r="A185" s="766"/>
      <c r="B185" s="232"/>
      <c r="C185" s="516"/>
      <c r="D185" s="533"/>
      <c r="E185" s="132"/>
      <c r="F185" s="212"/>
    </row>
    <row r="186" spans="1:6" hidden="1">
      <c r="A186" s="766"/>
      <c r="B186" s="232"/>
      <c r="C186" s="516"/>
      <c r="D186" s="533"/>
      <c r="E186" s="132"/>
      <c r="F186" s="212"/>
    </row>
    <row r="187" spans="1:6" hidden="1">
      <c r="A187" s="766"/>
      <c r="B187" s="232"/>
      <c r="C187" s="516"/>
      <c r="D187" s="533"/>
      <c r="E187" s="132"/>
      <c r="F187" s="212"/>
    </row>
    <row r="188" spans="1:6" hidden="1">
      <c r="A188" s="766"/>
      <c r="B188" s="232"/>
      <c r="C188" s="516"/>
      <c r="D188" s="533"/>
      <c r="E188" s="132"/>
      <c r="F188" s="212"/>
    </row>
    <row r="189" spans="1:6">
      <c r="A189" s="766"/>
      <c r="B189" s="232"/>
      <c r="C189" s="516"/>
      <c r="D189" s="533"/>
      <c r="E189" s="132"/>
      <c r="F189" s="212"/>
    </row>
    <row r="190" spans="1:6">
      <c r="A190" s="766"/>
      <c r="B190" s="232"/>
      <c r="D190" s="533"/>
      <c r="E190" s="132"/>
      <c r="F190" s="212"/>
    </row>
    <row r="191" spans="1:6" ht="12" customHeight="1">
      <c r="E191" s="767"/>
    </row>
    <row r="192" spans="1:6" ht="12" customHeight="1">
      <c r="E192" s="767"/>
    </row>
    <row r="193" spans="1:7" ht="13.5" thickBot="1">
      <c r="A193" s="572" t="s">
        <v>1071</v>
      </c>
      <c r="B193" s="573" t="s">
        <v>3813</v>
      </c>
      <c r="C193" s="574"/>
      <c r="D193" s="575"/>
      <c r="E193" s="768"/>
      <c r="F193" s="769"/>
    </row>
    <row r="194" spans="1:7" s="771" customFormat="1" ht="81.75" customHeight="1">
      <c r="A194" s="599"/>
      <c r="B194" s="770" t="s">
        <v>3814</v>
      </c>
      <c r="C194" s="601"/>
      <c r="D194" s="602"/>
      <c r="E194" s="151"/>
      <c r="F194" s="710"/>
    </row>
    <row r="195" spans="1:7" s="776" customFormat="1" ht="76.5">
      <c r="A195" s="772"/>
      <c r="B195" s="773" t="s">
        <v>3815</v>
      </c>
      <c r="C195" s="774"/>
      <c r="D195" s="759"/>
      <c r="E195" s="775"/>
      <c r="F195" s="206"/>
    </row>
    <row r="196" spans="1:7" s="776" customFormat="1">
      <c r="A196" s="772"/>
      <c r="B196" s="773"/>
      <c r="C196" s="774"/>
      <c r="D196" s="759"/>
      <c r="E196" s="775"/>
      <c r="F196" s="206"/>
    </row>
    <row r="197" spans="1:7" ht="13.5" thickBot="1">
      <c r="A197" s="518"/>
      <c r="B197" s="529"/>
      <c r="C197" s="516" t="s">
        <v>96</v>
      </c>
      <c r="D197" s="533">
        <v>1</v>
      </c>
      <c r="E197" s="132"/>
      <c r="F197" s="210">
        <f>D197*E197</f>
        <v>0</v>
      </c>
      <c r="G197" s="756"/>
    </row>
    <row r="198" spans="1:7" ht="14.25" thickTop="1">
      <c r="A198" s="761"/>
      <c r="B198" s="581" t="s">
        <v>2642</v>
      </c>
      <c r="C198" s="582"/>
      <c r="D198" s="762"/>
      <c r="E198" s="763"/>
      <c r="F198" s="704">
        <f>SUM(F197)</f>
        <v>0</v>
      </c>
    </row>
    <row r="199" spans="1:7">
      <c r="E199" s="767"/>
    </row>
    <row r="200" spans="1:7">
      <c r="E200" s="767"/>
    </row>
    <row r="201" spans="1:7">
      <c r="E201" s="767"/>
    </row>
    <row r="202" spans="1:7" ht="16.5" thickBot="1">
      <c r="A202" s="561"/>
      <c r="B202" s="809" t="s">
        <v>3816</v>
      </c>
      <c r="C202" s="562"/>
      <c r="D202" s="563"/>
      <c r="E202" s="135"/>
      <c r="F202" s="777"/>
    </row>
    <row r="203" spans="1:7" ht="12" customHeight="1">
      <c r="A203" s="227"/>
      <c r="B203" s="810"/>
      <c r="C203" s="564"/>
      <c r="D203" s="565"/>
      <c r="E203" s="152"/>
      <c r="F203" s="205"/>
    </row>
    <row r="204" spans="1:7">
      <c r="A204" s="814" t="str">
        <f>A153</f>
        <v>I</v>
      </c>
      <c r="B204" s="810" t="str">
        <f>B153</f>
        <v>VODOVOD</v>
      </c>
      <c r="C204" s="564"/>
      <c r="D204" s="565"/>
      <c r="E204" s="152"/>
      <c r="F204" s="205"/>
    </row>
    <row r="205" spans="1:7" ht="13.5">
      <c r="A205" s="814"/>
      <c r="B205" s="227" t="str">
        <f>B154</f>
        <v>građevinski radovi</v>
      </c>
      <c r="C205" s="564"/>
      <c r="D205" s="565"/>
      <c r="E205" s="152"/>
      <c r="F205" s="811">
        <f>F171</f>
        <v>0</v>
      </c>
    </row>
    <row r="206" spans="1:7" ht="13.5">
      <c r="A206" s="814"/>
      <c r="B206" s="810"/>
      <c r="C206" s="567"/>
      <c r="D206" s="760"/>
      <c r="E206" s="778"/>
      <c r="F206" s="811"/>
    </row>
    <row r="207" spans="1:7" ht="16.5" customHeight="1">
      <c r="A207" s="814" t="str">
        <f>A193</f>
        <v>II</v>
      </c>
      <c r="B207" s="810" t="str">
        <f>B193</f>
        <v xml:space="preserve">RAZNI RADOVI - VODOVOD </v>
      </c>
      <c r="C207" s="567"/>
      <c r="D207" s="760"/>
      <c r="E207" s="778"/>
      <c r="F207" s="811">
        <f>F198</f>
        <v>0</v>
      </c>
    </row>
    <row r="208" spans="1:7" ht="11.25" customHeight="1" thickBot="1">
      <c r="A208" s="227"/>
      <c r="B208" s="810"/>
      <c r="C208" s="567"/>
      <c r="D208" s="760"/>
      <c r="E208" s="778"/>
      <c r="F208" s="811"/>
    </row>
    <row r="209" spans="1:6" ht="19.5" thickTop="1">
      <c r="A209" s="570"/>
      <c r="B209" s="815" t="s">
        <v>3803</v>
      </c>
      <c r="C209" s="570"/>
      <c r="D209" s="571"/>
      <c r="E209" s="154"/>
      <c r="F209" s="813">
        <f>SUM(F203:F208)</f>
        <v>0</v>
      </c>
    </row>
    <row r="210" spans="1:6">
      <c r="E210" s="767"/>
    </row>
    <row r="212" spans="1:6" s="749" customFormat="1" ht="15">
      <c r="A212" s="607" t="s">
        <v>3734</v>
      </c>
      <c r="B212" s="608" t="s">
        <v>3735</v>
      </c>
      <c r="C212" s="609" t="s">
        <v>1</v>
      </c>
      <c r="D212" s="610" t="s">
        <v>2</v>
      </c>
      <c r="E212" s="155"/>
      <c r="F212" s="712" t="s">
        <v>3737</v>
      </c>
    </row>
    <row r="213" spans="1:6" s="749" customFormat="1" ht="15">
      <c r="A213" s="611"/>
      <c r="B213" s="612"/>
      <c r="C213" s="613"/>
      <c r="D213" s="614"/>
      <c r="E213" s="156"/>
      <c r="F213" s="713"/>
    </row>
    <row r="214" spans="1:6" s="749" customFormat="1" ht="39" customHeight="1">
      <c r="A214" s="816" t="s">
        <v>3817</v>
      </c>
      <c r="B214" s="816" t="s">
        <v>3818</v>
      </c>
      <c r="C214" s="613"/>
      <c r="D214" s="614"/>
      <c r="E214" s="156"/>
      <c r="F214" s="713"/>
    </row>
    <row r="215" spans="1:6" s="749" customFormat="1" ht="15">
      <c r="A215" s="611"/>
      <c r="B215" s="612"/>
      <c r="C215" s="613"/>
      <c r="D215" s="614"/>
      <c r="E215" s="156"/>
      <c r="F215" s="713"/>
    </row>
    <row r="216" spans="1:6" s="749" customFormat="1" ht="107.25" customHeight="1">
      <c r="A216" s="611"/>
      <c r="B216" s="615" t="s">
        <v>3819</v>
      </c>
      <c r="C216" s="613"/>
      <c r="D216" s="614"/>
      <c r="E216" s="156"/>
      <c r="F216" s="713"/>
    </row>
    <row r="217" spans="1:6" s="749" customFormat="1" ht="15">
      <c r="A217" s="624"/>
      <c r="B217" s="681"/>
      <c r="C217" s="613"/>
      <c r="D217" s="626"/>
      <c r="E217" s="159"/>
      <c r="F217" s="707"/>
    </row>
    <row r="218" spans="1:6" s="749" customFormat="1" ht="15.75" thickBot="1">
      <c r="A218" s="620" t="s">
        <v>1062</v>
      </c>
      <c r="B218" s="621" t="s">
        <v>3743</v>
      </c>
      <c r="C218" s="622"/>
      <c r="D218" s="623"/>
      <c r="E218" s="158"/>
      <c r="F218" s="714"/>
    </row>
    <row r="219" spans="1:6" s="749" customFormat="1" ht="15">
      <c r="A219" s="624"/>
      <c r="B219" s="625" t="s">
        <v>3744</v>
      </c>
      <c r="C219" s="538"/>
      <c r="D219" s="626"/>
      <c r="E219" s="159"/>
      <c r="F219" s="707"/>
    </row>
    <row r="220" spans="1:6" s="779" customFormat="1" ht="51.75" thickBot="1">
      <c r="A220" s="536" t="s">
        <v>1058</v>
      </c>
      <c r="B220" s="316" t="s">
        <v>3806</v>
      </c>
      <c r="C220" s="627" t="s">
        <v>96</v>
      </c>
      <c r="D220" s="539">
        <v>4</v>
      </c>
      <c r="E220" s="129"/>
      <c r="F220" s="707">
        <f>D220*E220</f>
        <v>0</v>
      </c>
    </row>
    <row r="221" spans="1:6" s="779" customFormat="1" ht="15.75" thickTop="1">
      <c r="A221" s="628"/>
      <c r="B221" s="629" t="s">
        <v>2642</v>
      </c>
      <c r="C221" s="630"/>
      <c r="D221" s="631"/>
      <c r="E221" s="160"/>
      <c r="F221" s="715">
        <f>SUM(F220)</f>
        <v>0</v>
      </c>
    </row>
    <row r="222" spans="1:6" s="749" customFormat="1" ht="15">
      <c r="A222" s="624"/>
      <c r="B222" s="632"/>
      <c r="C222" s="538"/>
      <c r="D222" s="626"/>
      <c r="E222" s="161"/>
      <c r="F222" s="707"/>
    </row>
    <row r="223" spans="1:6" s="49" customFormat="1">
      <c r="A223" s="633"/>
      <c r="B223" s="634" t="s">
        <v>3752</v>
      </c>
      <c r="C223" s="635"/>
      <c r="D223" s="636"/>
      <c r="E223" s="162"/>
      <c r="F223" s="716"/>
    </row>
    <row r="224" spans="1:6" s="749" customFormat="1" ht="40.5" customHeight="1">
      <c r="A224" s="536">
        <v>1</v>
      </c>
      <c r="B224" s="588" t="s">
        <v>3807</v>
      </c>
      <c r="C224" s="538"/>
      <c r="D224" s="539"/>
      <c r="E224" s="164"/>
      <c r="F224" s="707"/>
    </row>
    <row r="225" spans="1:7" s="749" customFormat="1" ht="14.25" customHeight="1">
      <c r="A225" s="589"/>
      <c r="B225" s="590" t="s">
        <v>3820</v>
      </c>
      <c r="C225" s="538" t="s">
        <v>7</v>
      </c>
      <c r="D225" s="591">
        <v>2</v>
      </c>
      <c r="E225" s="129"/>
      <c r="F225" s="707">
        <f>D225*E225</f>
        <v>0</v>
      </c>
    </row>
    <row r="226" spans="1:7" s="749" customFormat="1" ht="14.25" customHeight="1">
      <c r="A226" s="589"/>
      <c r="B226" s="590" t="s">
        <v>3821</v>
      </c>
      <c r="C226" s="538" t="s">
        <v>7</v>
      </c>
      <c r="D226" s="591">
        <v>1</v>
      </c>
      <c r="E226" s="129"/>
      <c r="F226" s="707">
        <f>D226*E226</f>
        <v>0</v>
      </c>
    </row>
    <row r="227" spans="1:7" s="749" customFormat="1" ht="14.25" customHeight="1">
      <c r="A227" s="589"/>
      <c r="B227" s="590"/>
      <c r="C227" s="538"/>
      <c r="D227" s="591"/>
      <c r="E227" s="129"/>
      <c r="F227" s="707"/>
    </row>
    <row r="228" spans="1:7" s="50" customFormat="1" ht="323.25" customHeight="1">
      <c r="A228" s="536">
        <v>2</v>
      </c>
      <c r="B228" s="637" t="s">
        <v>3822</v>
      </c>
      <c r="C228" s="638"/>
      <c r="D228" s="639"/>
      <c r="E228" s="163"/>
      <c r="F228" s="639"/>
    </row>
    <row r="229" spans="1:7" s="50" customFormat="1">
      <c r="A229" s="640"/>
      <c r="B229" s="641" t="s">
        <v>3823</v>
      </c>
      <c r="C229" s="538" t="s">
        <v>6</v>
      </c>
      <c r="D229" s="539">
        <v>88</v>
      </c>
      <c r="E229" s="164"/>
      <c r="F229" s="707">
        <f t="shared" ref="F229:F234" si="0">D229*E229</f>
        <v>0</v>
      </c>
    </row>
    <row r="230" spans="1:7" s="50" customFormat="1">
      <c r="A230" s="640"/>
      <c r="B230" s="641" t="s">
        <v>3824</v>
      </c>
      <c r="C230" s="538" t="s">
        <v>6</v>
      </c>
      <c r="D230" s="539">
        <v>320</v>
      </c>
      <c r="E230" s="164"/>
      <c r="F230" s="707">
        <f t="shared" si="0"/>
        <v>0</v>
      </c>
    </row>
    <row r="231" spans="1:7" s="50" customFormat="1">
      <c r="A231" s="640"/>
      <c r="B231" s="641" t="s">
        <v>3825</v>
      </c>
      <c r="C231" s="538" t="s">
        <v>6</v>
      </c>
      <c r="D231" s="539">
        <v>185</v>
      </c>
      <c r="E231" s="164"/>
      <c r="F231" s="707">
        <f t="shared" si="0"/>
        <v>0</v>
      </c>
    </row>
    <row r="232" spans="1:7" s="50" customFormat="1">
      <c r="A232" s="640"/>
      <c r="B232" s="641" t="s">
        <v>3826</v>
      </c>
      <c r="C232" s="538" t="s">
        <v>6</v>
      </c>
      <c r="D232" s="539">
        <v>56</v>
      </c>
      <c r="E232" s="164"/>
      <c r="F232" s="707">
        <f t="shared" si="0"/>
        <v>0</v>
      </c>
    </row>
    <row r="233" spans="1:7" s="50" customFormat="1">
      <c r="A233" s="640"/>
      <c r="B233" s="641" t="s">
        <v>3827</v>
      </c>
      <c r="C233" s="538" t="s">
        <v>6</v>
      </c>
      <c r="D233" s="539">
        <v>28</v>
      </c>
      <c r="E233" s="164"/>
      <c r="F233" s="707">
        <f t="shared" si="0"/>
        <v>0</v>
      </c>
    </row>
    <row r="234" spans="1:7" s="50" customFormat="1">
      <c r="A234" s="640"/>
      <c r="B234" s="641" t="s">
        <v>3828</v>
      </c>
      <c r="C234" s="538" t="s">
        <v>6</v>
      </c>
      <c r="D234" s="539">
        <v>22</v>
      </c>
      <c r="E234" s="164"/>
      <c r="F234" s="707">
        <f t="shared" si="0"/>
        <v>0</v>
      </c>
    </row>
    <row r="235" spans="1:7" s="50" customFormat="1">
      <c r="A235" s="640"/>
      <c r="B235" s="641"/>
      <c r="C235" s="538"/>
      <c r="D235" s="539"/>
      <c r="E235" s="164"/>
      <c r="F235" s="707"/>
    </row>
    <row r="236" spans="1:7" s="749" customFormat="1" ht="15">
      <c r="A236" s="536"/>
      <c r="B236" s="537"/>
      <c r="C236" s="538"/>
      <c r="D236" s="539"/>
      <c r="E236" s="164"/>
      <c r="F236" s="659"/>
    </row>
    <row r="237" spans="1:7" s="749" customFormat="1" ht="69" customHeight="1">
      <c r="A237" s="536" t="s">
        <v>1092</v>
      </c>
      <c r="B237" s="588" t="s">
        <v>3829</v>
      </c>
      <c r="C237" s="538" t="s">
        <v>7</v>
      </c>
      <c r="D237" s="539">
        <v>57</v>
      </c>
      <c r="E237" s="164"/>
      <c r="F237" s="707">
        <f>D237*E237</f>
        <v>0</v>
      </c>
    </row>
    <row r="238" spans="1:7" s="749" customFormat="1" ht="15">
      <c r="A238" s="536"/>
      <c r="B238" s="537" t="s">
        <v>3830</v>
      </c>
      <c r="C238" s="538" t="s">
        <v>7</v>
      </c>
      <c r="D238" s="539">
        <v>19</v>
      </c>
      <c r="E238" s="129"/>
      <c r="F238" s="707">
        <f>D238*E238</f>
        <v>0</v>
      </c>
      <c r="G238" s="40"/>
    </row>
    <row r="239" spans="1:7" s="749" customFormat="1" ht="15">
      <c r="A239" s="536"/>
      <c r="B239" s="537"/>
      <c r="C239" s="538"/>
      <c r="D239" s="539"/>
      <c r="E239" s="164"/>
      <c r="F239" s="659"/>
    </row>
    <row r="240" spans="1:7" s="51" customFormat="1">
      <c r="A240" s="536"/>
      <c r="B240" s="588"/>
      <c r="C240" s="538"/>
      <c r="D240" s="539"/>
      <c r="E240" s="164"/>
      <c r="F240" s="659"/>
    </row>
    <row r="241" spans="1:7" s="51" customFormat="1" ht="38.25">
      <c r="A241" s="536">
        <v>4</v>
      </c>
      <c r="B241" s="588" t="s">
        <v>3831</v>
      </c>
      <c r="C241" s="538" t="s">
        <v>96</v>
      </c>
      <c r="D241" s="539">
        <v>1</v>
      </c>
      <c r="E241" s="129"/>
      <c r="F241" s="707">
        <f>D241*E241</f>
        <v>0</v>
      </c>
    </row>
    <row r="242" spans="1:7" s="749" customFormat="1" ht="15">
      <c r="A242" s="536"/>
      <c r="B242" s="537"/>
      <c r="C242" s="538"/>
      <c r="D242" s="539"/>
      <c r="E242" s="129"/>
      <c r="F242" s="713"/>
      <c r="G242" s="40"/>
    </row>
    <row r="243" spans="1:7" s="749" customFormat="1" ht="15">
      <c r="A243" s="536"/>
      <c r="B243" s="537"/>
      <c r="C243" s="538"/>
      <c r="D243" s="539"/>
      <c r="E243" s="129"/>
      <c r="F243" s="699"/>
      <c r="G243" s="40"/>
    </row>
    <row r="244" spans="1:7" s="749" customFormat="1" ht="63.75">
      <c r="A244" s="536">
        <v>5</v>
      </c>
      <c r="B244" s="588" t="s">
        <v>3832</v>
      </c>
      <c r="C244" s="538" t="s">
        <v>96</v>
      </c>
      <c r="D244" s="539">
        <v>1</v>
      </c>
      <c r="E244" s="129"/>
      <c r="F244" s="707">
        <f>D244*E244</f>
        <v>0</v>
      </c>
    </row>
    <row r="245" spans="1:7" s="749" customFormat="1" ht="15.75" thickBot="1">
      <c r="A245" s="642"/>
      <c r="B245" s="643"/>
      <c r="C245" s="644"/>
      <c r="D245" s="645"/>
      <c r="E245" s="165"/>
      <c r="F245" s="780"/>
    </row>
    <row r="246" spans="1:7" s="749" customFormat="1" ht="16.5" customHeight="1" thickTop="1">
      <c r="A246" s="624"/>
      <c r="B246" s="632" t="s">
        <v>2642</v>
      </c>
      <c r="C246" s="538"/>
      <c r="D246" s="626"/>
      <c r="E246" s="161"/>
      <c r="F246" s="817">
        <f>SUM(F224:F245)</f>
        <v>0</v>
      </c>
    </row>
    <row r="247" spans="1:7" s="749" customFormat="1" ht="15" hidden="1">
      <c r="A247" s="646"/>
      <c r="B247" s="537"/>
      <c r="C247" s="538"/>
      <c r="D247" s="539"/>
      <c r="E247" s="164"/>
      <c r="F247" s="659"/>
    </row>
    <row r="248" spans="1:7" s="749" customFormat="1" ht="15" hidden="1">
      <c r="A248" s="646"/>
      <c r="B248" s="537"/>
      <c r="C248" s="613"/>
      <c r="D248" s="539"/>
      <c r="E248" s="164"/>
      <c r="F248" s="659"/>
    </row>
    <row r="249" spans="1:7" s="749" customFormat="1" ht="15" hidden="1">
      <c r="A249" s="646"/>
      <c r="B249" s="537"/>
      <c r="C249" s="538"/>
      <c r="D249" s="539"/>
      <c r="E249" s="164"/>
      <c r="F249" s="659"/>
    </row>
    <row r="250" spans="1:7" s="749" customFormat="1" ht="71.25" hidden="1" customHeight="1">
      <c r="A250" s="646"/>
      <c r="B250" s="537"/>
      <c r="C250" s="613"/>
      <c r="D250" s="539"/>
      <c r="E250" s="164"/>
      <c r="F250" s="659"/>
    </row>
    <row r="251" spans="1:7" s="749" customFormat="1" ht="57" hidden="1" customHeight="1">
      <c r="A251" s="646"/>
      <c r="B251" s="537"/>
      <c r="C251" s="538"/>
      <c r="D251" s="539"/>
      <c r="E251" s="164"/>
      <c r="F251" s="659"/>
    </row>
    <row r="252" spans="1:7" s="749" customFormat="1" ht="15" hidden="1">
      <c r="A252" s="646"/>
      <c r="B252" s="537"/>
      <c r="C252" s="538"/>
      <c r="D252" s="539"/>
      <c r="E252" s="164"/>
      <c r="F252" s="659"/>
    </row>
    <row r="253" spans="1:7" s="749" customFormat="1" ht="15" hidden="1">
      <c r="A253" s="646"/>
      <c r="B253" s="537"/>
      <c r="C253" s="613"/>
      <c r="D253" s="539"/>
      <c r="E253" s="164"/>
      <c r="F253" s="659"/>
    </row>
    <row r="254" spans="1:7" s="749" customFormat="1" ht="15" hidden="1">
      <c r="A254" s="646"/>
      <c r="B254" s="537"/>
      <c r="C254" s="538"/>
      <c r="D254" s="539"/>
      <c r="E254" s="164"/>
      <c r="F254" s="659"/>
    </row>
    <row r="255" spans="1:7" s="749" customFormat="1" ht="15" hidden="1">
      <c r="A255" s="646"/>
      <c r="B255" s="537"/>
      <c r="C255" s="538"/>
      <c r="D255" s="539"/>
      <c r="E255" s="164"/>
      <c r="F255" s="659"/>
    </row>
    <row r="256" spans="1:7" s="749" customFormat="1" ht="15" hidden="1">
      <c r="A256" s="646"/>
      <c r="B256" s="537"/>
      <c r="C256" s="538"/>
      <c r="D256" s="539"/>
      <c r="E256" s="164"/>
      <c r="F256" s="659"/>
    </row>
    <row r="257" spans="1:7" s="749" customFormat="1" ht="15" hidden="1">
      <c r="A257" s="646"/>
      <c r="B257" s="537"/>
      <c r="C257" s="538"/>
      <c r="D257" s="539"/>
      <c r="E257" s="164"/>
      <c r="F257" s="659"/>
    </row>
    <row r="258" spans="1:7" s="749" customFormat="1" ht="15" hidden="1">
      <c r="A258" s="646"/>
      <c r="B258" s="537"/>
      <c r="C258" s="538"/>
      <c r="D258" s="539"/>
      <c r="E258" s="164"/>
      <c r="F258" s="659"/>
    </row>
    <row r="259" spans="1:7" s="749" customFormat="1" ht="15" hidden="1">
      <c r="A259" s="646"/>
      <c r="B259" s="537"/>
      <c r="C259" s="538"/>
      <c r="D259" s="539"/>
      <c r="E259" s="164"/>
      <c r="F259" s="659"/>
    </row>
    <row r="260" spans="1:7" s="749" customFormat="1" ht="15" hidden="1">
      <c r="A260" s="646"/>
      <c r="B260" s="537"/>
      <c r="C260" s="538"/>
      <c r="D260" s="539"/>
      <c r="E260" s="164"/>
      <c r="F260" s="659"/>
    </row>
    <row r="261" spans="1:7" s="749" customFormat="1" ht="15" hidden="1">
      <c r="A261" s="646"/>
      <c r="B261" s="537"/>
      <c r="C261" s="538"/>
      <c r="D261" s="539"/>
      <c r="E261" s="164"/>
      <c r="F261" s="659"/>
    </row>
    <row r="262" spans="1:7" s="749" customFormat="1" ht="15" hidden="1">
      <c r="A262" s="646"/>
      <c r="B262" s="537"/>
      <c r="C262" s="538"/>
      <c r="D262" s="539"/>
      <c r="E262" s="164"/>
      <c r="F262" s="659"/>
    </row>
    <row r="263" spans="1:7" s="749" customFormat="1" ht="15" hidden="1">
      <c r="A263" s="646"/>
      <c r="B263" s="537"/>
      <c r="C263" s="538"/>
      <c r="D263" s="539"/>
      <c r="E263" s="164"/>
      <c r="F263" s="659"/>
    </row>
    <row r="264" spans="1:7" s="749" customFormat="1" ht="15">
      <c r="A264" s="646"/>
      <c r="B264" s="537"/>
      <c r="C264" s="538"/>
      <c r="D264" s="539"/>
      <c r="E264" s="164"/>
      <c r="F264" s="659"/>
    </row>
    <row r="265" spans="1:7" s="749" customFormat="1" ht="15.75" thickBot="1">
      <c r="A265" s="620" t="s">
        <v>1071</v>
      </c>
      <c r="B265" s="621" t="s">
        <v>3763</v>
      </c>
      <c r="C265" s="622"/>
      <c r="D265" s="623"/>
      <c r="E265" s="781"/>
      <c r="F265" s="714"/>
    </row>
    <row r="266" spans="1:7" s="749" customFormat="1" ht="15">
      <c r="A266" s="624"/>
      <c r="B266" s="625" t="s">
        <v>3744</v>
      </c>
      <c r="C266" s="538"/>
      <c r="D266" s="539"/>
      <c r="E266" s="164"/>
      <c r="F266" s="659"/>
    </row>
    <row r="267" spans="1:7" s="749" customFormat="1" ht="15">
      <c r="A267" s="624"/>
      <c r="B267" s="651"/>
      <c r="C267" s="538"/>
      <c r="D267" s="539"/>
      <c r="E267" s="164"/>
      <c r="F267" s="659"/>
    </row>
    <row r="268" spans="1:7" s="749" customFormat="1" ht="62.25" customHeight="1">
      <c r="A268" s="536" t="s">
        <v>1058</v>
      </c>
      <c r="B268" s="316" t="s">
        <v>3833</v>
      </c>
      <c r="C268" s="627" t="s">
        <v>96</v>
      </c>
      <c r="D268" s="539">
        <v>3</v>
      </c>
      <c r="E268" s="129"/>
      <c r="F268" s="707">
        <f>D268*E268</f>
        <v>0</v>
      </c>
    </row>
    <row r="269" spans="1:7" s="749" customFormat="1" ht="15">
      <c r="A269" s="536"/>
      <c r="B269" s="316"/>
      <c r="C269" s="627"/>
      <c r="D269" s="539"/>
      <c r="E269" s="167"/>
      <c r="F269" s="707"/>
    </row>
    <row r="270" spans="1:7" s="749" customFormat="1" ht="261.75" customHeight="1">
      <c r="A270" s="536">
        <v>2</v>
      </c>
      <c r="B270" s="588" t="s">
        <v>3834</v>
      </c>
      <c r="C270" s="538"/>
      <c r="D270" s="539"/>
      <c r="E270" s="129"/>
      <c r="F270" s="699"/>
      <c r="G270" s="40"/>
    </row>
    <row r="271" spans="1:7" s="749" customFormat="1" ht="15">
      <c r="A271" s="536"/>
      <c r="B271" s="537"/>
      <c r="C271" s="538" t="s">
        <v>7</v>
      </c>
      <c r="D271" s="539">
        <v>13</v>
      </c>
      <c r="E271" s="129"/>
      <c r="F271" s="707">
        <f>D271*E271</f>
        <v>0</v>
      </c>
      <c r="G271" s="40"/>
    </row>
    <row r="272" spans="1:7" s="749" customFormat="1" ht="15">
      <c r="A272" s="536"/>
      <c r="B272" s="537"/>
      <c r="C272" s="538"/>
      <c r="D272" s="539"/>
      <c r="E272" s="129"/>
      <c r="F272" s="707"/>
      <c r="G272" s="40"/>
    </row>
    <row r="273" spans="1:7" s="749" customFormat="1" ht="211.5" customHeight="1">
      <c r="A273" s="536">
        <v>3</v>
      </c>
      <c r="B273" s="588" t="s">
        <v>3835</v>
      </c>
      <c r="C273" s="538"/>
      <c r="D273" s="539"/>
      <c r="E273" s="129"/>
      <c r="F273" s="699"/>
      <c r="G273" s="40"/>
    </row>
    <row r="274" spans="1:7" s="749" customFormat="1" ht="15">
      <c r="A274" s="536"/>
      <c r="B274" s="537"/>
      <c r="C274" s="538" t="s">
        <v>7</v>
      </c>
      <c r="D274" s="539">
        <v>2</v>
      </c>
      <c r="E274" s="129"/>
      <c r="F274" s="707">
        <f>D274*E274</f>
        <v>0</v>
      </c>
      <c r="G274" s="40"/>
    </row>
    <row r="275" spans="1:7" s="749" customFormat="1" ht="29.25" customHeight="1">
      <c r="A275" s="536"/>
      <c r="B275" s="537" t="s">
        <v>3758</v>
      </c>
      <c r="C275" s="538"/>
      <c r="D275" s="539"/>
      <c r="E275" s="129"/>
      <c r="F275" s="699"/>
      <c r="G275" s="40"/>
    </row>
    <row r="276" spans="1:7" s="749" customFormat="1" ht="15">
      <c r="A276" s="536"/>
      <c r="B276" s="537"/>
      <c r="C276" s="538"/>
      <c r="D276" s="539"/>
      <c r="E276" s="129"/>
      <c r="F276" s="707"/>
      <c r="G276" s="40"/>
    </row>
    <row r="277" spans="1:7" s="749" customFormat="1" ht="15">
      <c r="A277" s="536"/>
      <c r="B277" s="537"/>
      <c r="C277" s="538"/>
      <c r="D277" s="539"/>
      <c r="E277" s="129"/>
      <c r="F277" s="707"/>
      <c r="G277" s="40"/>
    </row>
    <row r="278" spans="1:7" s="749" customFormat="1" ht="258" customHeight="1">
      <c r="A278" s="536">
        <v>4</v>
      </c>
      <c r="B278" s="588" t="s">
        <v>3836</v>
      </c>
      <c r="C278" s="538"/>
      <c r="D278" s="539"/>
      <c r="E278" s="129"/>
      <c r="F278" s="699"/>
      <c r="G278" s="40"/>
    </row>
    <row r="279" spans="1:7" s="749" customFormat="1" ht="15">
      <c r="A279" s="536"/>
      <c r="B279" s="537"/>
      <c r="C279" s="538" t="s">
        <v>7</v>
      </c>
      <c r="D279" s="539">
        <v>1</v>
      </c>
      <c r="E279" s="129"/>
      <c r="F279" s="707">
        <f>D279*E279</f>
        <v>0</v>
      </c>
      <c r="G279" s="40"/>
    </row>
    <row r="280" spans="1:7" s="749" customFormat="1" ht="29.25" customHeight="1">
      <c r="A280" s="536"/>
      <c r="B280" s="537" t="s">
        <v>3758</v>
      </c>
      <c r="C280" s="538"/>
      <c r="D280" s="539"/>
      <c r="E280" s="129"/>
      <c r="F280" s="699"/>
      <c r="G280" s="40"/>
    </row>
    <row r="281" spans="1:7" s="749" customFormat="1" ht="15">
      <c r="A281" s="536"/>
      <c r="B281" s="537"/>
      <c r="C281" s="538"/>
      <c r="D281" s="539"/>
      <c r="E281" s="129"/>
      <c r="F281" s="707"/>
      <c r="G281" s="40"/>
    </row>
    <row r="282" spans="1:7" s="749" customFormat="1" ht="15.75" thickBot="1">
      <c r="A282" s="642"/>
      <c r="B282" s="643"/>
      <c r="C282" s="644"/>
      <c r="D282" s="645"/>
      <c r="E282" s="168"/>
      <c r="F282" s="707"/>
    </row>
    <row r="283" spans="1:7" s="749" customFormat="1" ht="15.75" thickTop="1">
      <c r="A283" s="818"/>
      <c r="B283" s="819" t="s">
        <v>2642</v>
      </c>
      <c r="C283" s="820"/>
      <c r="D283" s="821"/>
      <c r="E283" s="822"/>
      <c r="F283" s="715">
        <f>SUM(F268:F282)</f>
        <v>0</v>
      </c>
    </row>
    <row r="284" spans="1:7" s="749" customFormat="1" ht="12" customHeight="1">
      <c r="A284" s="536"/>
      <c r="B284" s="782"/>
      <c r="C284" s="613"/>
      <c r="D284" s="539"/>
      <c r="E284" s="164"/>
      <c r="F284" s="659"/>
    </row>
    <row r="285" spans="1:7" s="749" customFormat="1" ht="54" customHeight="1">
      <c r="A285" s="654"/>
      <c r="B285" s="655" t="s">
        <v>3837</v>
      </c>
      <c r="C285" s="538"/>
      <c r="D285" s="539"/>
      <c r="E285" s="164"/>
      <c r="F285" s="659"/>
    </row>
    <row r="286" spans="1:7" s="50" customFormat="1" ht="220.5" customHeight="1">
      <c r="A286" s="536" t="s">
        <v>1058</v>
      </c>
      <c r="B286" s="641" t="s">
        <v>3838</v>
      </c>
      <c r="C286" s="638"/>
      <c r="D286" s="639"/>
      <c r="E286" s="163"/>
      <c r="F286" s="639"/>
    </row>
    <row r="287" spans="1:7" s="50" customFormat="1">
      <c r="A287" s="640"/>
      <c r="B287" s="641" t="s">
        <v>3839</v>
      </c>
      <c r="C287" s="538" t="s">
        <v>6</v>
      </c>
      <c r="D287" s="539">
        <v>185</v>
      </c>
      <c r="E287" s="164"/>
      <c r="F287" s="707">
        <f>D287*E287</f>
        <v>0</v>
      </c>
    </row>
    <row r="288" spans="1:7" s="50" customFormat="1">
      <c r="A288" s="640"/>
      <c r="B288" s="641" t="s">
        <v>3840</v>
      </c>
      <c r="C288" s="538" t="s">
        <v>6</v>
      </c>
      <c r="D288" s="539">
        <v>78</v>
      </c>
      <c r="E288" s="164"/>
      <c r="F288" s="707">
        <f>D288*E288</f>
        <v>0</v>
      </c>
    </row>
    <row r="289" spans="1:6" s="50" customFormat="1">
      <c r="A289" s="640"/>
      <c r="B289" s="641" t="s">
        <v>3799</v>
      </c>
      <c r="C289" s="538" t="s">
        <v>6</v>
      </c>
      <c r="D289" s="539">
        <v>11</v>
      </c>
      <c r="E289" s="164"/>
      <c r="F289" s="707">
        <f>D289*E289</f>
        <v>0</v>
      </c>
    </row>
    <row r="290" spans="1:6" s="50" customFormat="1" ht="25.5">
      <c r="A290" s="640"/>
      <c r="B290" s="641" t="s">
        <v>3758</v>
      </c>
      <c r="C290" s="538"/>
      <c r="D290" s="539"/>
      <c r="E290" s="164"/>
      <c r="F290" s="707"/>
    </row>
    <row r="291" spans="1:6" s="749" customFormat="1" ht="15">
      <c r="A291" s="783"/>
      <c r="B291" s="784"/>
      <c r="C291" s="783"/>
      <c r="D291" s="783"/>
      <c r="E291" s="785"/>
      <c r="F291" s="786"/>
    </row>
    <row r="292" spans="1:6" s="790" customFormat="1" ht="105">
      <c r="A292" s="536" t="s">
        <v>1067</v>
      </c>
      <c r="B292" s="787" t="s">
        <v>3841</v>
      </c>
      <c r="C292" s="659"/>
      <c r="D292" s="660"/>
      <c r="E292" s="788"/>
      <c r="F292" s="789"/>
    </row>
    <row r="293" spans="1:6" s="749" customFormat="1" ht="15">
      <c r="A293" s="783"/>
      <c r="B293" s="784"/>
      <c r="C293" s="538" t="s">
        <v>96</v>
      </c>
      <c r="D293" s="539">
        <v>1</v>
      </c>
      <c r="E293" s="129"/>
      <c r="F293" s="707">
        <f>D293*E293</f>
        <v>0</v>
      </c>
    </row>
    <row r="294" spans="1:6" s="749" customFormat="1" ht="15">
      <c r="A294" s="783"/>
      <c r="B294" s="784"/>
      <c r="C294" s="538"/>
      <c r="D294" s="539"/>
      <c r="E294" s="129"/>
      <c r="F294" s="707"/>
    </row>
    <row r="295" spans="1:6" s="790" customFormat="1" ht="88.5" customHeight="1">
      <c r="A295" s="536">
        <v>3</v>
      </c>
      <c r="B295" s="791" t="s">
        <v>3842</v>
      </c>
      <c r="C295" s="659"/>
      <c r="D295" s="660"/>
      <c r="E295" s="788"/>
      <c r="F295" s="789"/>
    </row>
    <row r="296" spans="1:6" s="749" customFormat="1" ht="15">
      <c r="A296" s="783"/>
      <c r="B296" s="784"/>
      <c r="C296" s="538" t="s">
        <v>96</v>
      </c>
      <c r="D296" s="539">
        <v>12</v>
      </c>
      <c r="E296" s="129"/>
      <c r="F296" s="707">
        <f>D296*E296</f>
        <v>0</v>
      </c>
    </row>
    <row r="297" spans="1:6" s="749" customFormat="1" ht="15">
      <c r="A297" s="783"/>
      <c r="B297" s="784"/>
      <c r="C297" s="538"/>
      <c r="D297" s="539"/>
      <c r="E297" s="129"/>
      <c r="F297" s="707"/>
    </row>
    <row r="298" spans="1:6" s="749" customFormat="1" ht="15.75" thickBot="1">
      <c r="A298" s="792"/>
      <c r="B298" s="784"/>
      <c r="C298" s="613"/>
      <c r="D298" s="626"/>
      <c r="E298" s="785"/>
      <c r="F298" s="786"/>
    </row>
    <row r="299" spans="1:6" s="749" customFormat="1" ht="15.75" thickTop="1">
      <c r="A299" s="628"/>
      <c r="B299" s="629" t="s">
        <v>2642</v>
      </c>
      <c r="C299" s="630"/>
      <c r="D299" s="631"/>
      <c r="E299" s="160"/>
      <c r="F299" s="715">
        <f>SUM(F286:F298)</f>
        <v>0</v>
      </c>
    </row>
    <row r="300" spans="1:6" s="749" customFormat="1" ht="15">
      <c r="A300" s="536"/>
      <c r="B300" s="784"/>
      <c r="C300" s="613"/>
      <c r="D300" s="626"/>
      <c r="E300" s="785"/>
      <c r="F300" s="786"/>
    </row>
    <row r="301" spans="1:6" s="749" customFormat="1" ht="15">
      <c r="A301" s="536"/>
      <c r="B301" s="784"/>
      <c r="C301" s="613"/>
      <c r="D301" s="626"/>
      <c r="E301" s="785"/>
      <c r="F301" s="786"/>
    </row>
    <row r="302" spans="1:6" s="749" customFormat="1" ht="15.75" thickBot="1">
      <c r="A302" s="620" t="s">
        <v>1121</v>
      </c>
      <c r="B302" s="621" t="s">
        <v>3843</v>
      </c>
      <c r="C302" s="622"/>
      <c r="D302" s="623"/>
      <c r="E302" s="793"/>
      <c r="F302" s="794"/>
    </row>
    <row r="303" spans="1:6" s="749" customFormat="1" ht="15">
      <c r="A303" s="664"/>
      <c r="B303" s="665"/>
      <c r="C303" s="627"/>
      <c r="D303" s="539"/>
      <c r="E303" s="795"/>
      <c r="F303" s="796"/>
    </row>
    <row r="304" spans="1:6" s="749" customFormat="1" ht="15">
      <c r="A304" s="792"/>
      <c r="B304" s="666"/>
      <c r="C304" s="613"/>
      <c r="D304" s="626"/>
      <c r="E304" s="785"/>
      <c r="F304" s="786"/>
    </row>
    <row r="305" spans="1:7" s="749" customFormat="1" ht="273.75" customHeight="1">
      <c r="A305" s="536" t="s">
        <v>1058</v>
      </c>
      <c r="B305" s="797" t="s">
        <v>3844</v>
      </c>
      <c r="C305" s="613" t="s">
        <v>7</v>
      </c>
      <c r="D305" s="626">
        <v>32</v>
      </c>
      <c r="E305" s="785"/>
      <c r="F305" s="707">
        <f>D305*E305</f>
        <v>0</v>
      </c>
    </row>
    <row r="306" spans="1:7" s="749" customFormat="1" ht="15">
      <c r="A306" s="792"/>
      <c r="B306" s="784"/>
      <c r="C306" s="613"/>
      <c r="D306" s="626"/>
      <c r="E306" s="785"/>
      <c r="F306" s="786"/>
    </row>
    <row r="307" spans="1:7" s="749" customFormat="1" ht="252.75" customHeight="1">
      <c r="A307" s="536">
        <v>2</v>
      </c>
      <c r="B307" s="797" t="s">
        <v>3845</v>
      </c>
      <c r="C307" s="613" t="s">
        <v>7</v>
      </c>
      <c r="D307" s="626">
        <v>13</v>
      </c>
      <c r="E307" s="785"/>
      <c r="F307" s="707">
        <f>D307*E307</f>
        <v>0</v>
      </c>
    </row>
    <row r="308" spans="1:7" s="749" customFormat="1" ht="15">
      <c r="A308" s="792"/>
      <c r="B308" s="784"/>
      <c r="C308" s="613"/>
      <c r="D308" s="626"/>
      <c r="E308" s="785"/>
      <c r="F308" s="786"/>
    </row>
    <row r="309" spans="1:7" s="749" customFormat="1" ht="12" customHeight="1">
      <c r="A309" s="792"/>
      <c r="B309" s="784"/>
      <c r="C309" s="613"/>
      <c r="D309" s="626"/>
      <c r="E309" s="785"/>
      <c r="F309" s="786"/>
    </row>
    <row r="310" spans="1:7" s="51" customFormat="1" ht="265.5" customHeight="1">
      <c r="A310" s="536">
        <v>3</v>
      </c>
      <c r="B310" s="588" t="s">
        <v>3846</v>
      </c>
      <c r="C310" s="538" t="s">
        <v>7</v>
      </c>
      <c r="D310" s="626">
        <v>20</v>
      </c>
      <c r="E310" s="161"/>
      <c r="F310" s="707">
        <f>D310*E310</f>
        <v>0</v>
      </c>
    </row>
    <row r="311" spans="1:7" s="749" customFormat="1" ht="12" customHeight="1">
      <c r="A311" s="792"/>
      <c r="B311" s="784"/>
      <c r="C311" s="613"/>
      <c r="D311" s="626"/>
      <c r="E311" s="785"/>
      <c r="F311" s="786"/>
    </row>
    <row r="312" spans="1:7" s="51" customFormat="1" ht="265.5" customHeight="1">
      <c r="A312" s="536">
        <v>4</v>
      </c>
      <c r="B312" s="588" t="s">
        <v>3847</v>
      </c>
      <c r="C312" s="538" t="s">
        <v>7</v>
      </c>
      <c r="D312" s="626">
        <v>3</v>
      </c>
      <c r="E312" s="161"/>
      <c r="F312" s="707">
        <f>D312*E312</f>
        <v>0</v>
      </c>
    </row>
    <row r="313" spans="1:7" s="749" customFormat="1" ht="12" customHeight="1">
      <c r="A313" s="792"/>
      <c r="B313" s="784"/>
      <c r="C313" s="613"/>
      <c r="D313" s="626"/>
      <c r="E313" s="785"/>
      <c r="F313" s="786"/>
    </row>
    <row r="314" spans="1:7" s="749" customFormat="1" ht="15">
      <c r="A314" s="536"/>
      <c r="B314" s="537"/>
      <c r="C314" s="538"/>
      <c r="D314" s="539"/>
      <c r="E314" s="129"/>
      <c r="F314" s="707"/>
      <c r="G314" s="40"/>
    </row>
    <row r="315" spans="1:7" s="54" customFormat="1" ht="19.5" customHeight="1">
      <c r="A315" s="668">
        <v>5</v>
      </c>
      <c r="B315" s="669" t="s">
        <v>3848</v>
      </c>
      <c r="C315" s="670"/>
      <c r="D315" s="671"/>
      <c r="E315" s="174"/>
      <c r="F315" s="700"/>
    </row>
    <row r="316" spans="1:7" s="54" customFormat="1" ht="30" customHeight="1">
      <c r="A316" s="668"/>
      <c r="B316" s="669" t="s">
        <v>3849</v>
      </c>
      <c r="C316" s="670" t="s">
        <v>7</v>
      </c>
      <c r="D316" s="671">
        <v>32</v>
      </c>
      <c r="E316" s="174"/>
      <c r="F316" s="700">
        <f>E316*D316</f>
        <v>0</v>
      </c>
    </row>
    <row r="317" spans="1:7" s="749" customFormat="1" ht="29.25" customHeight="1">
      <c r="A317" s="536"/>
      <c r="B317" s="537" t="s">
        <v>3758</v>
      </c>
      <c r="C317" s="538"/>
      <c r="D317" s="539"/>
      <c r="E317" s="129"/>
      <c r="F317" s="699"/>
      <c r="G317" s="40"/>
    </row>
    <row r="318" spans="1:7" s="54" customFormat="1" ht="51">
      <c r="A318" s="668"/>
      <c r="B318" s="669" t="s">
        <v>3850</v>
      </c>
      <c r="C318" s="798"/>
      <c r="D318" s="798"/>
      <c r="E318" s="799"/>
      <c r="F318" s="798"/>
    </row>
    <row r="319" spans="1:7" s="54" customFormat="1">
      <c r="A319" s="668"/>
      <c r="B319" s="669" t="s">
        <v>3851</v>
      </c>
      <c r="C319" s="670"/>
      <c r="D319" s="671"/>
      <c r="E319" s="174"/>
      <c r="F319" s="700"/>
    </row>
    <row r="320" spans="1:7" s="54" customFormat="1" ht="25.5">
      <c r="A320" s="668"/>
      <c r="B320" s="669" t="s">
        <v>3852</v>
      </c>
      <c r="C320" s="670" t="s">
        <v>7</v>
      </c>
      <c r="D320" s="671">
        <v>1</v>
      </c>
      <c r="E320" s="174"/>
      <c r="F320" s="700">
        <f>E320*D320</f>
        <v>0</v>
      </c>
    </row>
    <row r="321" spans="1:6" s="54" customFormat="1">
      <c r="A321" s="668"/>
      <c r="B321" s="669"/>
      <c r="C321" s="670"/>
      <c r="D321" s="671"/>
      <c r="E321" s="174"/>
      <c r="F321" s="700"/>
    </row>
    <row r="322" spans="1:6" s="54" customFormat="1">
      <c r="A322" s="668"/>
      <c r="B322" s="669"/>
      <c r="C322" s="670"/>
      <c r="D322" s="671"/>
      <c r="E322" s="174"/>
      <c r="F322" s="700"/>
    </row>
    <row r="323" spans="1:6" s="54" customFormat="1" ht="35.25" customHeight="1">
      <c r="A323" s="668">
        <v>5</v>
      </c>
      <c r="B323" s="669" t="s">
        <v>3853</v>
      </c>
      <c r="C323" s="670"/>
      <c r="D323" s="671"/>
      <c r="E323" s="174"/>
      <c r="F323" s="700"/>
    </row>
    <row r="324" spans="1:6" s="54" customFormat="1">
      <c r="A324" s="668"/>
      <c r="B324" s="669"/>
      <c r="C324" s="670" t="s">
        <v>7</v>
      </c>
      <c r="D324" s="671">
        <v>25</v>
      </c>
      <c r="E324" s="174"/>
      <c r="F324" s="700">
        <f>E324*D324</f>
        <v>0</v>
      </c>
    </row>
    <row r="325" spans="1:6" s="54" customFormat="1">
      <c r="A325" s="668"/>
      <c r="B325" s="669"/>
      <c r="C325" s="670"/>
      <c r="D325" s="671"/>
      <c r="E325" s="174"/>
      <c r="F325" s="700"/>
    </row>
    <row r="326" spans="1:6" s="54" customFormat="1" ht="35.25" customHeight="1">
      <c r="A326" s="668">
        <v>6</v>
      </c>
      <c r="B326" s="669" t="s">
        <v>3854</v>
      </c>
      <c r="C326" s="670"/>
      <c r="D326" s="671"/>
      <c r="E326" s="174"/>
      <c r="F326" s="700"/>
    </row>
    <row r="327" spans="1:6" s="54" customFormat="1">
      <c r="A327" s="668"/>
      <c r="B327" s="669"/>
      <c r="C327" s="670" t="s">
        <v>7</v>
      </c>
      <c r="D327" s="671">
        <v>25</v>
      </c>
      <c r="E327" s="174"/>
      <c r="F327" s="700">
        <f>E327*D327</f>
        <v>0</v>
      </c>
    </row>
    <row r="328" spans="1:6" s="54" customFormat="1">
      <c r="A328" s="668"/>
      <c r="B328" s="669"/>
      <c r="C328" s="670"/>
      <c r="D328" s="671"/>
      <c r="E328" s="174"/>
      <c r="F328" s="700"/>
    </row>
    <row r="329" spans="1:6" s="54" customFormat="1" ht="65.25" customHeight="1">
      <c r="A329" s="668">
        <v>7</v>
      </c>
      <c r="B329" s="669" t="s">
        <v>3855</v>
      </c>
      <c r="C329" s="670"/>
      <c r="D329" s="671"/>
      <c r="E329" s="174"/>
      <c r="F329" s="700"/>
    </row>
    <row r="330" spans="1:6" s="54" customFormat="1">
      <c r="A330" s="668"/>
      <c r="B330" s="669"/>
      <c r="C330" s="670" t="s">
        <v>7</v>
      </c>
      <c r="D330" s="671">
        <v>4</v>
      </c>
      <c r="E330" s="174"/>
      <c r="F330" s="700">
        <f>E330*D330</f>
        <v>0</v>
      </c>
    </row>
    <row r="331" spans="1:6" s="54" customFormat="1">
      <c r="A331" s="668"/>
      <c r="B331" s="669"/>
      <c r="C331" s="670"/>
      <c r="D331" s="671"/>
      <c r="E331" s="174"/>
      <c r="F331" s="700"/>
    </row>
    <row r="332" spans="1:6" s="54" customFormat="1" ht="60" customHeight="1">
      <c r="A332" s="668">
        <v>8</v>
      </c>
      <c r="B332" s="669" t="s">
        <v>3856</v>
      </c>
      <c r="C332" s="670"/>
      <c r="D332" s="671"/>
      <c r="E332" s="174"/>
      <c r="F332" s="700"/>
    </row>
    <row r="333" spans="1:6" s="54" customFormat="1">
      <c r="A333" s="668"/>
      <c r="B333" s="669"/>
      <c r="C333" s="670" t="s">
        <v>7</v>
      </c>
      <c r="D333" s="671">
        <v>2</v>
      </c>
      <c r="E333" s="174"/>
      <c r="F333" s="700">
        <f>E333*D333</f>
        <v>0</v>
      </c>
    </row>
    <row r="334" spans="1:6" s="54" customFormat="1">
      <c r="A334" s="668"/>
      <c r="B334" s="669"/>
      <c r="C334" s="670"/>
      <c r="D334" s="671"/>
      <c r="E334" s="174"/>
      <c r="F334" s="700"/>
    </row>
    <row r="335" spans="1:6" s="54" customFormat="1" ht="97.5" customHeight="1">
      <c r="A335" s="668">
        <v>9</v>
      </c>
      <c r="B335" s="669" t="s">
        <v>3857</v>
      </c>
      <c r="C335" s="670"/>
      <c r="D335" s="671"/>
      <c r="E335" s="174"/>
      <c r="F335" s="700"/>
    </row>
    <row r="336" spans="1:6" s="54" customFormat="1">
      <c r="A336" s="668"/>
      <c r="B336" s="669"/>
      <c r="C336" s="670" t="s">
        <v>7</v>
      </c>
      <c r="D336" s="671">
        <v>2</v>
      </c>
      <c r="E336" s="174"/>
      <c r="F336" s="700">
        <f>E336*D336</f>
        <v>0</v>
      </c>
    </row>
    <row r="337" spans="1:7" s="54" customFormat="1">
      <c r="A337" s="668"/>
      <c r="B337" s="669"/>
      <c r="C337" s="670"/>
      <c r="D337" s="671"/>
      <c r="E337" s="174"/>
      <c r="F337" s="700"/>
    </row>
    <row r="338" spans="1:7" s="54" customFormat="1" ht="95.25" customHeight="1">
      <c r="A338" s="668">
        <v>10</v>
      </c>
      <c r="B338" s="669" t="s">
        <v>3858</v>
      </c>
      <c r="C338" s="670"/>
      <c r="D338" s="671"/>
      <c r="E338" s="174"/>
      <c r="F338" s="700"/>
    </row>
    <row r="339" spans="1:7" s="54" customFormat="1" ht="13.5" thickBot="1">
      <c r="A339" s="668"/>
      <c r="B339" s="669"/>
      <c r="C339" s="670" t="s">
        <v>7</v>
      </c>
      <c r="D339" s="671">
        <v>1</v>
      </c>
      <c r="E339" s="174"/>
      <c r="F339" s="700">
        <f>E339*D339</f>
        <v>0</v>
      </c>
    </row>
    <row r="340" spans="1:7" s="749" customFormat="1" ht="15.75" thickTop="1">
      <c r="A340" s="628"/>
      <c r="B340" s="629" t="s">
        <v>2642</v>
      </c>
      <c r="C340" s="630"/>
      <c r="D340" s="631"/>
      <c r="E340" s="160"/>
      <c r="F340" s="715">
        <f>SUM(F305:F339)</f>
        <v>0</v>
      </c>
    </row>
    <row r="341" spans="1:7" s="749" customFormat="1" ht="15">
      <c r="A341" s="646"/>
      <c r="B341" s="823"/>
      <c r="C341" s="627"/>
      <c r="D341" s="539"/>
      <c r="E341" s="164"/>
      <c r="F341" s="817"/>
    </row>
    <row r="342" spans="1:7" s="749" customFormat="1" ht="12" customHeight="1">
      <c r="A342" s="792"/>
      <c r="B342" s="784"/>
      <c r="C342" s="613"/>
      <c r="D342" s="626"/>
      <c r="E342" s="785"/>
      <c r="F342" s="786"/>
    </row>
    <row r="343" spans="1:7" s="749" customFormat="1" ht="26.25" thickBot="1">
      <c r="A343" s="620" t="s">
        <v>1256</v>
      </c>
      <c r="B343" s="621" t="s">
        <v>3859</v>
      </c>
      <c r="C343" s="622"/>
      <c r="D343" s="623"/>
      <c r="E343" s="793"/>
      <c r="F343" s="794"/>
    </row>
    <row r="344" spans="1:7" s="801" customFormat="1" ht="76.5" customHeight="1">
      <c r="A344" s="673"/>
      <c r="B344" s="800" t="s">
        <v>3814</v>
      </c>
      <c r="C344" s="675"/>
      <c r="D344" s="676"/>
      <c r="E344" s="176"/>
      <c r="F344" s="723"/>
    </row>
    <row r="345" spans="1:7" s="790" customFormat="1" ht="135">
      <c r="A345" s="802"/>
      <c r="B345" s="803" t="s">
        <v>3815</v>
      </c>
      <c r="C345" s="804"/>
      <c r="D345" s="786"/>
      <c r="E345" s="805"/>
      <c r="F345" s="713"/>
    </row>
    <row r="346" spans="1:7" s="749" customFormat="1" ht="102">
      <c r="A346" s="624"/>
      <c r="B346" s="588" t="s">
        <v>3860</v>
      </c>
      <c r="C346" s="538"/>
      <c r="D346" s="626"/>
      <c r="E346" s="161"/>
      <c r="F346" s="707"/>
      <c r="G346" s="779"/>
    </row>
    <row r="347" spans="1:7" s="749" customFormat="1" ht="51">
      <c r="A347" s="624"/>
      <c r="B347" s="588" t="s">
        <v>3861</v>
      </c>
      <c r="C347" s="538"/>
      <c r="D347" s="626"/>
      <c r="E347" s="161"/>
      <c r="F347" s="707"/>
      <c r="G347" s="779"/>
    </row>
    <row r="348" spans="1:7" s="749" customFormat="1" ht="89.25">
      <c r="A348" s="624"/>
      <c r="B348" s="588" t="s">
        <v>3862</v>
      </c>
      <c r="C348" s="538"/>
      <c r="D348" s="626"/>
      <c r="E348" s="161"/>
      <c r="F348" s="707"/>
      <c r="G348" s="779"/>
    </row>
    <row r="349" spans="1:7" s="749" customFormat="1" ht="51">
      <c r="A349" s="624"/>
      <c r="B349" s="588" t="s">
        <v>3863</v>
      </c>
      <c r="C349" s="538"/>
      <c r="D349" s="626"/>
      <c r="E349" s="161"/>
      <c r="F349" s="707"/>
      <c r="G349" s="779"/>
    </row>
    <row r="350" spans="1:7" s="749" customFormat="1" ht="15.75" thickBot="1">
      <c r="A350" s="624"/>
      <c r="B350" s="681"/>
      <c r="C350" s="538" t="s">
        <v>96</v>
      </c>
      <c r="D350" s="671">
        <v>1</v>
      </c>
      <c r="E350" s="174"/>
      <c r="F350" s="700">
        <f>SUM(D350*E350)</f>
        <v>0</v>
      </c>
      <c r="G350" s="779"/>
    </row>
    <row r="351" spans="1:7" s="749" customFormat="1" ht="15.75" thickTop="1">
      <c r="A351" s="628"/>
      <c r="B351" s="629" t="s">
        <v>2642</v>
      </c>
      <c r="C351" s="630"/>
      <c r="D351" s="631"/>
      <c r="E351" s="160"/>
      <c r="F351" s="715">
        <f>SUM(F350)</f>
        <v>0</v>
      </c>
    </row>
    <row r="352" spans="1:7" s="749" customFormat="1" ht="15">
      <c r="A352" s="792"/>
      <c r="B352" s="784"/>
      <c r="C352" s="613"/>
      <c r="D352" s="626"/>
      <c r="E352" s="785"/>
      <c r="F352" s="786"/>
    </row>
    <row r="353" spans="1:6" s="749" customFormat="1" ht="15">
      <c r="A353" s="792"/>
      <c r="B353" s="784"/>
      <c r="C353" s="613"/>
      <c r="D353" s="626"/>
      <c r="E353" s="785"/>
      <c r="F353" s="786"/>
    </row>
    <row r="354" spans="1:6" s="749" customFormat="1" ht="15">
      <c r="A354" s="792"/>
      <c r="B354" s="784"/>
      <c r="C354" s="613"/>
      <c r="D354" s="626"/>
      <c r="E354" s="785"/>
      <c r="F354" s="786"/>
    </row>
    <row r="355" spans="1:6" s="749" customFormat="1" ht="16.5" thickBot="1">
      <c r="A355" s="824"/>
      <c r="B355" s="825" t="s">
        <v>3864</v>
      </c>
      <c r="C355" s="682"/>
      <c r="D355" s="683"/>
      <c r="E355" s="177"/>
      <c r="F355" s="806"/>
    </row>
    <row r="356" spans="1:6" s="749" customFormat="1" ht="12" customHeight="1">
      <c r="A356" s="826"/>
      <c r="B356" s="827"/>
      <c r="C356" s="684"/>
      <c r="D356" s="685"/>
      <c r="E356" s="178"/>
      <c r="F356" s="828"/>
    </row>
    <row r="357" spans="1:6" s="749" customFormat="1" ht="15">
      <c r="A357" s="829" t="str">
        <f>A218</f>
        <v>I</v>
      </c>
      <c r="B357" s="827" t="str">
        <f>B218</f>
        <v>VODOVOD</v>
      </c>
      <c r="C357" s="684"/>
      <c r="D357" s="685"/>
      <c r="E357" s="178"/>
      <c r="F357" s="828"/>
    </row>
    <row r="358" spans="1:6" s="749" customFormat="1" ht="15">
      <c r="A358" s="829"/>
      <c r="B358" s="826" t="str">
        <f>B219</f>
        <v>građevinski radovi</v>
      </c>
      <c r="C358" s="684"/>
      <c r="D358" s="685"/>
      <c r="E358" s="178"/>
      <c r="F358" s="817"/>
    </row>
    <row r="359" spans="1:6" s="749" customFormat="1" ht="38.25">
      <c r="A359" s="829"/>
      <c r="B359" s="826" t="str">
        <f>B285</f>
        <v>monterski radovi - OBRAĐENE INSTALACIJE KANALIZACIJE U TEMELJIMA, PODU I ZIDOVIMA</v>
      </c>
      <c r="C359" s="686"/>
      <c r="D359" s="687"/>
      <c r="E359" s="164"/>
      <c r="F359" s="817"/>
    </row>
    <row r="360" spans="1:6" s="749" customFormat="1" ht="12" customHeight="1">
      <c r="A360" s="829"/>
      <c r="B360" s="826"/>
      <c r="C360" s="686"/>
      <c r="D360" s="687"/>
      <c r="E360" s="164"/>
      <c r="F360" s="817">
        <f>SUM(F246)</f>
        <v>0</v>
      </c>
    </row>
    <row r="361" spans="1:6" s="749" customFormat="1" ht="23.25" customHeight="1">
      <c r="A361" s="829" t="str">
        <f>A265</f>
        <v>II</v>
      </c>
      <c r="B361" s="827" t="str">
        <f>B265</f>
        <v>KANALIZACIJA</v>
      </c>
      <c r="C361" s="688"/>
      <c r="D361" s="807"/>
      <c r="E361" s="795"/>
      <c r="F361" s="817"/>
    </row>
    <row r="362" spans="1:6" s="749" customFormat="1" ht="15">
      <c r="A362" s="829"/>
      <c r="B362" s="826" t="str">
        <f>B266</f>
        <v>građevinski radovi</v>
      </c>
      <c r="C362" s="688"/>
      <c r="D362" s="807"/>
      <c r="E362" s="795"/>
      <c r="F362" s="817"/>
    </row>
    <row r="363" spans="1:6" s="749" customFormat="1" ht="38.25">
      <c r="A363" s="829"/>
      <c r="B363" s="826" t="str">
        <f>B285</f>
        <v>monterski radovi - OBRAĐENE INSTALACIJE KANALIZACIJE U TEMELJIMA, PODU I ZIDOVIMA</v>
      </c>
      <c r="C363" s="688"/>
      <c r="D363" s="807"/>
      <c r="E363" s="795"/>
      <c r="F363" s="817"/>
    </row>
    <row r="364" spans="1:6" s="749" customFormat="1" ht="12" customHeight="1">
      <c r="A364" s="829"/>
      <c r="B364" s="826"/>
      <c r="C364" s="688"/>
      <c r="D364" s="807"/>
      <c r="E364" s="795"/>
      <c r="F364" s="817">
        <f>SUM(F299)</f>
        <v>0</v>
      </c>
    </row>
    <row r="365" spans="1:6" s="749" customFormat="1" ht="15">
      <c r="A365" s="829" t="str">
        <f>A302</f>
        <v>III</v>
      </c>
      <c r="B365" s="827" t="str">
        <f>B302</f>
        <v>SANITARNI UREĐAJI</v>
      </c>
      <c r="C365" s="688"/>
      <c r="D365" s="807"/>
      <c r="E365" s="795"/>
      <c r="F365" s="817">
        <f>SUM(F340)</f>
        <v>0</v>
      </c>
    </row>
    <row r="366" spans="1:6" s="749" customFormat="1" ht="15">
      <c r="A366" s="829"/>
      <c r="B366" s="827"/>
      <c r="C366" s="688"/>
      <c r="D366" s="807"/>
      <c r="E366" s="795"/>
      <c r="F366" s="817"/>
    </row>
    <row r="367" spans="1:6" s="749" customFormat="1" ht="15">
      <c r="A367" s="829"/>
      <c r="B367" s="827"/>
      <c r="C367" s="688"/>
      <c r="D367" s="807"/>
      <c r="E367" s="795"/>
      <c r="F367" s="817"/>
    </row>
    <row r="368" spans="1:6" s="749" customFormat="1" ht="30.75" customHeight="1">
      <c r="A368" s="829" t="str">
        <f>A343</f>
        <v>IV</v>
      </c>
      <c r="B368" s="827" t="str">
        <f>B343</f>
        <v>RAZNI RADOVI - VODOVOD I KANALIZACIJA</v>
      </c>
      <c r="C368" s="688"/>
      <c r="D368" s="807"/>
      <c r="E368" s="795"/>
      <c r="F368" s="817">
        <f>SUM(F351)</f>
        <v>0</v>
      </c>
    </row>
    <row r="369" spans="1:10" s="749" customFormat="1" ht="11.25" customHeight="1" thickBot="1">
      <c r="A369" s="826"/>
      <c r="B369" s="827"/>
      <c r="C369" s="688"/>
      <c r="D369" s="807"/>
      <c r="E369" s="795"/>
      <c r="F369" s="817"/>
      <c r="J369" s="808"/>
    </row>
    <row r="370" spans="1:10" s="749" customFormat="1" ht="19.5" thickTop="1">
      <c r="A370" s="690"/>
      <c r="B370" s="830" t="s">
        <v>3803</v>
      </c>
      <c r="C370" s="690"/>
      <c r="D370" s="691"/>
      <c r="E370" s="179"/>
      <c r="F370" s="831">
        <f>SUM(F360:F369)</f>
        <v>0</v>
      </c>
    </row>
    <row r="371" spans="1:10" s="749" customFormat="1" ht="15">
      <c r="A371" s="792"/>
      <c r="B371" s="784"/>
      <c r="C371" s="613"/>
      <c r="D371" s="626"/>
      <c r="E371" s="785"/>
      <c r="F371" s="786"/>
    </row>
    <row r="373" spans="1:10">
      <c r="A373" s="498" t="s">
        <v>3734</v>
      </c>
      <c r="B373" s="499" t="s">
        <v>3735</v>
      </c>
      <c r="C373" s="500"/>
      <c r="D373" s="501"/>
      <c r="E373" s="123"/>
      <c r="F373" s="693" t="s">
        <v>3737</v>
      </c>
    </row>
    <row r="374" spans="1:10">
      <c r="A374" s="502"/>
      <c r="B374" s="503"/>
      <c r="C374" s="504"/>
      <c r="D374" s="505"/>
      <c r="E374" s="124"/>
      <c r="F374" s="694"/>
    </row>
    <row r="375" spans="1:10" ht="15.75">
      <c r="A375" s="506"/>
      <c r="B375" s="506" t="s">
        <v>3865</v>
      </c>
      <c r="D375" s="508"/>
      <c r="F375" s="206"/>
    </row>
    <row r="376" spans="1:10">
      <c r="A376" s="509"/>
      <c r="B376" s="510"/>
      <c r="D376" s="508"/>
      <c r="F376" s="206"/>
    </row>
    <row r="377" spans="1:10">
      <c r="A377" s="520"/>
      <c r="B377" s="232"/>
      <c r="C377" s="516"/>
      <c r="D377" s="517"/>
      <c r="F377" s="210"/>
    </row>
    <row r="378" spans="1:10">
      <c r="A378" s="534"/>
      <c r="B378" s="232"/>
      <c r="C378" s="516"/>
      <c r="D378" s="533"/>
      <c r="E378" s="128"/>
      <c r="F378" s="212"/>
    </row>
    <row r="379" spans="1:10" ht="19.5" customHeight="1">
      <c r="A379" s="534" t="s">
        <v>1058</v>
      </c>
      <c r="B379" s="692" t="s">
        <v>3740</v>
      </c>
      <c r="C379" s="516"/>
      <c r="D379" s="533"/>
      <c r="E379" s="128"/>
      <c r="F379" s="210">
        <f>SUM(F146)</f>
        <v>0</v>
      </c>
    </row>
    <row r="380" spans="1:10" ht="17.25" customHeight="1">
      <c r="A380" s="534"/>
      <c r="B380" s="232"/>
      <c r="C380" s="516"/>
      <c r="D380" s="533"/>
      <c r="E380" s="128"/>
      <c r="F380" s="212"/>
    </row>
    <row r="381" spans="1:10" ht="30.75" customHeight="1">
      <c r="A381" s="534" t="s">
        <v>1067</v>
      </c>
      <c r="B381" s="692" t="s">
        <v>3866</v>
      </c>
      <c r="C381" s="516"/>
      <c r="D381" s="533"/>
      <c r="E381" s="128"/>
      <c r="F381" s="210">
        <f>SUM(F209)</f>
        <v>0</v>
      </c>
    </row>
    <row r="382" spans="1:10" ht="18.75" customHeight="1">
      <c r="A382" s="534"/>
      <c r="B382" s="692"/>
      <c r="C382" s="516"/>
      <c r="D382" s="533"/>
      <c r="E382" s="128"/>
      <c r="F382" s="210"/>
    </row>
    <row r="383" spans="1:10" ht="18.75" customHeight="1">
      <c r="A383" s="534" t="s">
        <v>1092</v>
      </c>
      <c r="B383" s="692" t="s">
        <v>3867</v>
      </c>
      <c r="C383" s="516"/>
      <c r="D383" s="533"/>
      <c r="E383" s="128"/>
      <c r="F383" s="210">
        <f>SUM(F370)</f>
        <v>0</v>
      </c>
    </row>
    <row r="384" spans="1:10" ht="18.75" customHeight="1">
      <c r="A384" s="534"/>
      <c r="B384" s="692"/>
      <c r="C384" s="516"/>
      <c r="D384" s="533"/>
      <c r="E384" s="128"/>
      <c r="F384" s="210"/>
    </row>
    <row r="385" spans="1:6" ht="18.75" customHeight="1">
      <c r="A385" s="534"/>
      <c r="B385" s="692"/>
      <c r="C385" s="516"/>
      <c r="D385" s="533"/>
      <c r="E385" s="128"/>
      <c r="F385" s="210"/>
    </row>
    <row r="386" spans="1:6">
      <c r="A386" s="534"/>
      <c r="B386" s="752"/>
      <c r="D386" s="533"/>
      <c r="E386" s="128"/>
      <c r="F386" s="212"/>
    </row>
    <row r="387" spans="1:6" ht="13.5">
      <c r="A387" s="518"/>
      <c r="B387" s="540" t="s">
        <v>2642</v>
      </c>
      <c r="C387" s="516"/>
      <c r="D387" s="517"/>
      <c r="F387" s="701">
        <f>SUM(F378:F386)</f>
        <v>0</v>
      </c>
    </row>
    <row r="388" spans="1:6" ht="12" customHeight="1">
      <c r="A388" s="534"/>
      <c r="B388" s="752"/>
      <c r="D388" s="533"/>
      <c r="E388" s="128"/>
      <c r="F388" s="212"/>
    </row>
    <row r="389" spans="1:6" ht="25.5">
      <c r="B389" s="832" t="s">
        <v>3868</v>
      </c>
    </row>
  </sheetData>
  <sheetProtection algorithmName="SHA-512" hashValue="mauq7bEOBcmb7BuOsN6E1qUYmomUTCEcp4iB/DjR0XJ/bF/267n9xu2n2+rvK8vJRJA4CzKWAGH8iTClFXE74A==" saltValue="d/Jr4FtOqdnfJ0H5nHr2pQ==" spinCount="100000" sheet="1"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9"/>
  <sheetViews>
    <sheetView topLeftCell="A46" workbookViewId="0">
      <selection activeCell="E56" sqref="E56"/>
    </sheetView>
  </sheetViews>
  <sheetFormatPr defaultRowHeight="12.75"/>
  <cols>
    <col min="1" max="1" width="5.28515625" style="560" customWidth="1"/>
    <col min="2" max="2" width="38.7109375" style="524" customWidth="1"/>
    <col min="3" max="3" width="8.7109375" style="507" customWidth="1"/>
    <col min="4" max="4" width="10.5703125" style="522" customWidth="1"/>
    <col min="5" max="5" width="12.140625" style="125" customWidth="1"/>
    <col min="6" max="6" width="16.7109375" style="606" customWidth="1"/>
    <col min="7" max="16384" width="9.140625" style="17"/>
  </cols>
  <sheetData>
    <row r="1" spans="1:6">
      <c r="A1" s="498" t="s">
        <v>3734</v>
      </c>
      <c r="B1" s="499" t="s">
        <v>3735</v>
      </c>
      <c r="C1" s="500" t="s">
        <v>1</v>
      </c>
      <c r="D1" s="501" t="s">
        <v>2</v>
      </c>
      <c r="E1" s="123" t="s">
        <v>3736</v>
      </c>
      <c r="F1" s="693" t="s">
        <v>3737</v>
      </c>
    </row>
    <row r="2" spans="1:6">
      <c r="A2" s="502"/>
      <c r="B2" s="503"/>
      <c r="C2" s="504"/>
      <c r="D2" s="505"/>
      <c r="E2" s="124"/>
      <c r="F2" s="694"/>
    </row>
    <row r="3" spans="1:6" ht="15.75">
      <c r="A3" s="506" t="s">
        <v>3738</v>
      </c>
      <c r="B3" s="506" t="s">
        <v>3739</v>
      </c>
      <c r="D3" s="508"/>
      <c r="F3" s="206"/>
    </row>
    <row r="4" spans="1:6">
      <c r="A4" s="509"/>
      <c r="B4" s="510" t="s">
        <v>3740</v>
      </c>
      <c r="D4" s="508"/>
      <c r="F4" s="206"/>
    </row>
    <row r="5" spans="1:6" ht="80.25" customHeight="1">
      <c r="A5" s="509"/>
      <c r="B5" s="511" t="s">
        <v>3741</v>
      </c>
      <c r="D5" s="508"/>
      <c r="F5" s="206"/>
    </row>
    <row r="6" spans="1:6" ht="38.25">
      <c r="A6" s="512"/>
      <c r="B6" s="511" t="s">
        <v>3742</v>
      </c>
      <c r="C6" s="513"/>
      <c r="D6" s="514"/>
      <c r="F6" s="695"/>
    </row>
    <row r="7" spans="1:6" ht="13.5" thickBot="1">
      <c r="A7" s="515" t="s">
        <v>1062</v>
      </c>
      <c r="B7" s="515" t="s">
        <v>3743</v>
      </c>
      <c r="C7" s="516"/>
      <c r="D7" s="517"/>
      <c r="F7" s="210"/>
    </row>
    <row r="8" spans="1:6" ht="13.5" thickTop="1">
      <c r="A8" s="518"/>
      <c r="B8" s="519" t="s">
        <v>3744</v>
      </c>
      <c r="C8" s="516"/>
      <c r="D8" s="517"/>
      <c r="F8" s="210"/>
    </row>
    <row r="9" spans="1:6" ht="145.5" customHeight="1">
      <c r="A9" s="520" t="s">
        <v>1058</v>
      </c>
      <c r="B9" s="232" t="s">
        <v>3745</v>
      </c>
      <c r="C9" s="516"/>
      <c r="D9" s="517"/>
      <c r="F9" s="210"/>
    </row>
    <row r="10" spans="1:6">
      <c r="A10" s="521"/>
      <c r="B10" s="232" t="s">
        <v>3746</v>
      </c>
      <c r="F10" s="210"/>
    </row>
    <row r="11" spans="1:6">
      <c r="A11" s="521"/>
      <c r="B11" s="232"/>
      <c r="C11" s="516" t="s">
        <v>1069</v>
      </c>
      <c r="D11" s="517">
        <v>280</v>
      </c>
      <c r="F11" s="696">
        <f>D11*E11</f>
        <v>0</v>
      </c>
    </row>
    <row r="12" spans="1:6">
      <c r="A12" s="521"/>
      <c r="B12" s="232"/>
      <c r="F12" s="210"/>
    </row>
    <row r="13" spans="1:6" ht="39.75" customHeight="1">
      <c r="A13" s="521" t="s">
        <v>1067</v>
      </c>
      <c r="B13" s="232" t="s">
        <v>3747</v>
      </c>
      <c r="D13" s="517"/>
      <c r="F13" s="210"/>
    </row>
    <row r="14" spans="1:6">
      <c r="A14" s="521"/>
      <c r="B14" s="232"/>
      <c r="C14" s="516" t="s">
        <v>1069</v>
      </c>
      <c r="D14" s="517">
        <v>75</v>
      </c>
      <c r="F14" s="210">
        <f>D14*E14</f>
        <v>0</v>
      </c>
    </row>
    <row r="15" spans="1:6">
      <c r="A15" s="521"/>
      <c r="B15" s="232"/>
      <c r="C15" s="516"/>
      <c r="D15" s="517"/>
      <c r="F15" s="210"/>
    </row>
    <row r="16" spans="1:6" ht="51">
      <c r="A16" s="521" t="s">
        <v>1092</v>
      </c>
      <c r="B16" s="232" t="s">
        <v>3748</v>
      </c>
      <c r="C16" s="516" t="s">
        <v>1069</v>
      </c>
      <c r="D16" s="517">
        <v>230</v>
      </c>
      <c r="F16" s="210">
        <f>D16*E16</f>
        <v>0</v>
      </c>
    </row>
    <row r="17" spans="1:14">
      <c r="A17" s="521"/>
      <c r="B17" s="523"/>
      <c r="C17" s="516"/>
      <c r="D17" s="517"/>
      <c r="F17" s="210"/>
    </row>
    <row r="18" spans="1:14" ht="38.25">
      <c r="A18" s="520" t="s">
        <v>1099</v>
      </c>
      <c r="B18" s="232" t="s">
        <v>3749</v>
      </c>
      <c r="C18" s="516" t="s">
        <v>1069</v>
      </c>
      <c r="D18" s="517">
        <v>60</v>
      </c>
      <c r="F18" s="210">
        <f>D18*E18</f>
        <v>0</v>
      </c>
    </row>
    <row r="19" spans="1:14">
      <c r="A19" s="520"/>
      <c r="B19" s="232"/>
      <c r="C19" s="516"/>
      <c r="D19" s="517"/>
      <c r="F19" s="210"/>
    </row>
    <row r="20" spans="1:14" ht="63.75">
      <c r="A20" s="520">
        <v>5</v>
      </c>
      <c r="B20" s="232" t="s">
        <v>3750</v>
      </c>
      <c r="C20" s="516" t="s">
        <v>96</v>
      </c>
      <c r="D20" s="517">
        <v>3</v>
      </c>
      <c r="F20" s="210">
        <f>D20*E20</f>
        <v>0</v>
      </c>
    </row>
    <row r="21" spans="1:14">
      <c r="A21" s="520"/>
      <c r="B21" s="232"/>
      <c r="C21" s="516"/>
      <c r="D21" s="517"/>
      <c r="F21" s="210"/>
    </row>
    <row r="22" spans="1:14" ht="13.5" thickBot="1">
      <c r="A22" s="525"/>
      <c r="B22" s="526"/>
      <c r="C22" s="527"/>
      <c r="D22" s="528"/>
      <c r="E22" s="127"/>
      <c r="F22" s="697"/>
      <c r="N22" s="39"/>
    </row>
    <row r="23" spans="1:14" ht="14.25" thickTop="1">
      <c r="A23" s="518"/>
      <c r="B23" s="540" t="s">
        <v>2642</v>
      </c>
      <c r="C23" s="516"/>
      <c r="D23" s="517"/>
      <c r="F23" s="701">
        <f>SUM(F9:F21)</f>
        <v>0</v>
      </c>
    </row>
    <row r="24" spans="1:14">
      <c r="A24" s="518"/>
      <c r="B24" s="529"/>
      <c r="C24" s="516"/>
      <c r="D24" s="517"/>
      <c r="F24" s="695"/>
    </row>
    <row r="25" spans="1:14">
      <c r="A25" s="530"/>
      <c r="B25" s="531" t="s">
        <v>3752</v>
      </c>
      <c r="C25" s="516"/>
      <c r="D25" s="517"/>
      <c r="F25" s="210"/>
    </row>
    <row r="26" spans="1:14">
      <c r="A26" s="530"/>
      <c r="B26" s="532"/>
      <c r="C26" s="516"/>
      <c r="D26" s="517"/>
      <c r="F26" s="210"/>
    </row>
    <row r="27" spans="1:14" ht="34.5" customHeight="1">
      <c r="A27" s="520" t="s">
        <v>1058</v>
      </c>
      <c r="B27" s="232" t="s">
        <v>3869</v>
      </c>
      <c r="C27" s="516" t="s">
        <v>96</v>
      </c>
      <c r="D27" s="533">
        <v>3</v>
      </c>
      <c r="E27" s="128"/>
      <c r="F27" s="210">
        <f>D27*E27</f>
        <v>0</v>
      </c>
    </row>
    <row r="28" spans="1:14">
      <c r="A28" s="530"/>
      <c r="B28" s="532"/>
      <c r="C28" s="516"/>
      <c r="D28" s="517"/>
      <c r="F28" s="210"/>
    </row>
    <row r="29" spans="1:14" ht="81.75" customHeight="1">
      <c r="A29" s="534">
        <v>2</v>
      </c>
      <c r="B29" s="232" t="s">
        <v>3753</v>
      </c>
      <c r="C29" s="516" t="s">
        <v>6</v>
      </c>
      <c r="D29" s="533">
        <v>35</v>
      </c>
      <c r="E29" s="128"/>
      <c r="F29" s="210">
        <f>D29*E29</f>
        <v>0</v>
      </c>
    </row>
    <row r="30" spans="1:14">
      <c r="A30" s="535"/>
      <c r="B30" s="523"/>
      <c r="C30" s="516"/>
      <c r="D30" s="533"/>
      <c r="E30" s="128"/>
      <c r="F30" s="698"/>
    </row>
    <row r="31" spans="1:14" ht="81.75" customHeight="1">
      <c r="A31" s="534">
        <v>3</v>
      </c>
      <c r="B31" s="232" t="s">
        <v>3754</v>
      </c>
      <c r="C31" s="516" t="s">
        <v>6</v>
      </c>
      <c r="D31" s="533">
        <v>125</v>
      </c>
      <c r="E31" s="128"/>
      <c r="F31" s="210">
        <f>D31*E31</f>
        <v>0</v>
      </c>
    </row>
    <row r="32" spans="1:14">
      <c r="A32" s="535"/>
      <c r="B32" s="523"/>
      <c r="C32" s="516"/>
      <c r="D32" s="533"/>
      <c r="E32" s="128"/>
      <c r="F32" s="698"/>
    </row>
    <row r="33" spans="1:7" ht="14.25" customHeight="1">
      <c r="A33" s="534"/>
      <c r="B33" s="232"/>
      <c r="C33" s="516"/>
      <c r="D33" s="533"/>
      <c r="E33" s="128"/>
      <c r="F33" s="698"/>
    </row>
    <row r="34" spans="1:7" ht="85.5" customHeight="1">
      <c r="A34" s="534">
        <v>4</v>
      </c>
      <c r="B34" s="232" t="s">
        <v>3757</v>
      </c>
      <c r="C34" s="516" t="s">
        <v>7</v>
      </c>
      <c r="D34" s="533">
        <v>6</v>
      </c>
      <c r="E34" s="128"/>
      <c r="F34" s="210">
        <f>D34*E34</f>
        <v>0</v>
      </c>
    </row>
    <row r="35" spans="1:7" s="41" customFormat="1" ht="29.25" customHeight="1">
      <c r="A35" s="536"/>
      <c r="B35" s="537" t="s">
        <v>3758</v>
      </c>
      <c r="C35" s="538"/>
      <c r="D35" s="539"/>
      <c r="E35" s="129"/>
      <c r="F35" s="699"/>
      <c r="G35" s="40"/>
    </row>
    <row r="36" spans="1:7" ht="14.25" customHeight="1">
      <c r="A36" s="534"/>
      <c r="B36" s="232"/>
      <c r="C36" s="516"/>
      <c r="D36" s="533"/>
      <c r="E36" s="128"/>
      <c r="F36" s="698"/>
    </row>
    <row r="37" spans="1:7" ht="72.75" customHeight="1">
      <c r="A37" s="534">
        <v>5</v>
      </c>
      <c r="B37" s="232" t="s">
        <v>3759</v>
      </c>
      <c r="C37" s="516" t="s">
        <v>1066</v>
      </c>
      <c r="D37" s="533">
        <v>450</v>
      </c>
      <c r="E37" s="128"/>
      <c r="F37" s="210">
        <f>D37*E37</f>
        <v>0</v>
      </c>
    </row>
    <row r="38" spans="1:7" s="41" customFormat="1" ht="29.25" customHeight="1">
      <c r="A38" s="536"/>
      <c r="B38" s="537" t="s">
        <v>3758</v>
      </c>
      <c r="C38" s="538"/>
      <c r="D38" s="539"/>
      <c r="E38" s="129"/>
      <c r="F38" s="699"/>
      <c r="G38" s="40"/>
    </row>
    <row r="39" spans="1:7" ht="14.25" customHeight="1">
      <c r="A39" s="534"/>
      <c r="B39" s="232"/>
      <c r="C39" s="516"/>
      <c r="D39" s="533"/>
      <c r="E39" s="128"/>
      <c r="F39" s="698"/>
    </row>
    <row r="40" spans="1:7" ht="29.25" customHeight="1">
      <c r="A40" s="534">
        <v>6</v>
      </c>
      <c r="B40" s="232" t="s">
        <v>3760</v>
      </c>
      <c r="C40" s="516" t="s">
        <v>6</v>
      </c>
      <c r="D40" s="533">
        <v>89</v>
      </c>
      <c r="E40" s="128"/>
      <c r="F40" s="210">
        <f>D40*E40</f>
        <v>0</v>
      </c>
    </row>
    <row r="41" spans="1:7" s="41" customFormat="1" ht="29.25" customHeight="1">
      <c r="A41" s="536"/>
      <c r="B41" s="537" t="s">
        <v>3758</v>
      </c>
      <c r="C41" s="538"/>
      <c r="D41" s="539"/>
      <c r="E41" s="129"/>
      <c r="F41" s="699"/>
      <c r="G41" s="40"/>
    </row>
    <row r="42" spans="1:7" ht="14.25" customHeight="1">
      <c r="A42" s="534"/>
      <c r="B42" s="232"/>
      <c r="C42" s="516"/>
      <c r="D42" s="533"/>
      <c r="E42" s="128"/>
      <c r="F42" s="698"/>
    </row>
    <row r="43" spans="1:7" ht="100.5" customHeight="1">
      <c r="A43" s="534">
        <v>7</v>
      </c>
      <c r="B43" s="232" t="s">
        <v>3761</v>
      </c>
      <c r="C43" s="516" t="s">
        <v>6</v>
      </c>
      <c r="D43" s="533">
        <v>67</v>
      </c>
      <c r="E43" s="128"/>
      <c r="F43" s="210">
        <f>D43*E43</f>
        <v>0</v>
      </c>
    </row>
    <row r="44" spans="1:7" s="41" customFormat="1" ht="29.25" customHeight="1">
      <c r="A44" s="536"/>
      <c r="B44" s="537" t="s">
        <v>3758</v>
      </c>
      <c r="C44" s="538"/>
      <c r="D44" s="539"/>
      <c r="E44" s="129"/>
      <c r="F44" s="699"/>
      <c r="G44" s="40"/>
    </row>
    <row r="45" spans="1:7" ht="14.25" customHeight="1">
      <c r="A45" s="534"/>
      <c r="B45" s="232"/>
      <c r="C45" s="516"/>
      <c r="D45" s="533"/>
      <c r="E45" s="128"/>
      <c r="F45" s="698"/>
    </row>
    <row r="46" spans="1:7" ht="30" customHeight="1">
      <c r="A46" s="534">
        <v>8</v>
      </c>
      <c r="B46" s="232" t="s">
        <v>3762</v>
      </c>
      <c r="C46" s="516" t="s">
        <v>7</v>
      </c>
      <c r="D46" s="533">
        <v>18</v>
      </c>
      <c r="E46" s="128"/>
      <c r="F46" s="210">
        <f>D46*E46</f>
        <v>0</v>
      </c>
    </row>
    <row r="47" spans="1:7" s="41" customFormat="1" ht="29.25" customHeight="1">
      <c r="A47" s="536"/>
      <c r="B47" s="537" t="s">
        <v>3758</v>
      </c>
      <c r="C47" s="538"/>
      <c r="D47" s="539"/>
      <c r="E47" s="129"/>
      <c r="F47" s="699"/>
      <c r="G47" s="40"/>
    </row>
    <row r="48" spans="1:7" ht="13.5" thickBot="1">
      <c r="A48" s="525"/>
      <c r="B48" s="526"/>
      <c r="C48" s="527"/>
      <c r="D48" s="528"/>
      <c r="E48" s="127"/>
      <c r="F48" s="697"/>
    </row>
    <row r="49" spans="1:6" ht="15" customHeight="1" thickTop="1">
      <c r="A49" s="518"/>
      <c r="B49" s="540" t="s">
        <v>2642</v>
      </c>
      <c r="C49" s="516"/>
      <c r="D49" s="517"/>
      <c r="F49" s="701">
        <f>SUM(F27:F48)</f>
        <v>0</v>
      </c>
    </row>
    <row r="50" spans="1:6" ht="15" customHeight="1">
      <c r="A50" s="518"/>
      <c r="B50" s="540"/>
      <c r="C50" s="516"/>
      <c r="D50" s="517"/>
      <c r="F50" s="210"/>
    </row>
    <row r="51" spans="1:6" ht="15" customHeight="1">
      <c r="A51" s="518"/>
      <c r="B51" s="540"/>
      <c r="C51" s="516"/>
      <c r="D51" s="517"/>
      <c r="F51" s="210"/>
    </row>
    <row r="52" spans="1:6" ht="13.5" thickBot="1">
      <c r="A52" s="515" t="s">
        <v>1071</v>
      </c>
      <c r="B52" s="515" t="s">
        <v>3763</v>
      </c>
      <c r="C52" s="516"/>
      <c r="D52" s="541"/>
      <c r="E52" s="128"/>
      <c r="F52" s="698"/>
    </row>
    <row r="53" spans="1:6" ht="13.5" thickTop="1">
      <c r="A53" s="518"/>
      <c r="B53" s="519" t="s">
        <v>3744</v>
      </c>
      <c r="C53" s="516"/>
      <c r="D53" s="541"/>
      <c r="E53" s="128"/>
      <c r="F53" s="698"/>
    </row>
    <row r="54" spans="1:6" ht="99" customHeight="1">
      <c r="A54" s="534" t="s">
        <v>1058</v>
      </c>
      <c r="B54" s="232" t="s">
        <v>3764</v>
      </c>
      <c r="C54" s="507" t="s">
        <v>1069</v>
      </c>
      <c r="D54" s="542">
        <v>360</v>
      </c>
      <c r="E54" s="128"/>
      <c r="F54" s="210">
        <f>D54*E54</f>
        <v>0</v>
      </c>
    </row>
    <row r="55" spans="1:6">
      <c r="A55" s="543"/>
      <c r="B55" s="230"/>
      <c r="D55" s="542"/>
      <c r="E55" s="128"/>
      <c r="F55" s="698"/>
    </row>
    <row r="56" spans="1:6" ht="38.25">
      <c r="A56" s="544" t="s">
        <v>1067</v>
      </c>
      <c r="B56" s="230" t="s">
        <v>3765</v>
      </c>
      <c r="C56" s="507" t="s">
        <v>1069</v>
      </c>
      <c r="D56" s="542">
        <v>86</v>
      </c>
      <c r="E56" s="128"/>
      <c r="F56" s="210">
        <f>D56*E56</f>
        <v>0</v>
      </c>
    </row>
    <row r="57" spans="1:6">
      <c r="A57" s="544"/>
      <c r="B57" s="230"/>
      <c r="D57" s="542"/>
      <c r="E57" s="128"/>
      <c r="F57" s="698"/>
    </row>
    <row r="58" spans="1:6" ht="49.5" customHeight="1">
      <c r="A58" s="544" t="s">
        <v>1092</v>
      </c>
      <c r="B58" s="230" t="s">
        <v>3766</v>
      </c>
      <c r="C58" s="507" t="s">
        <v>1069</v>
      </c>
      <c r="D58" s="542">
        <v>75</v>
      </c>
      <c r="E58" s="128"/>
      <c r="F58" s="210">
        <f>D58*E58</f>
        <v>0</v>
      </c>
    </row>
    <row r="59" spans="1:6">
      <c r="A59" s="544"/>
      <c r="B59" s="230"/>
      <c r="D59" s="542"/>
      <c r="E59" s="128"/>
      <c r="F59" s="698"/>
    </row>
    <row r="60" spans="1:6" ht="25.5">
      <c r="A60" s="534" t="s">
        <v>1099</v>
      </c>
      <c r="B60" s="230" t="s">
        <v>3767</v>
      </c>
      <c r="C60" s="516" t="s">
        <v>1069</v>
      </c>
      <c r="D60" s="533">
        <v>10</v>
      </c>
      <c r="E60" s="128"/>
      <c r="F60" s="210">
        <f>D60*E60</f>
        <v>0</v>
      </c>
    </row>
    <row r="61" spans="1:6">
      <c r="A61" s="545"/>
      <c r="B61" s="546"/>
      <c r="C61" s="513"/>
      <c r="D61" s="541"/>
      <c r="E61" s="128"/>
      <c r="F61" s="698"/>
    </row>
    <row r="62" spans="1:6" ht="54.75" customHeight="1">
      <c r="A62" s="534" t="s">
        <v>1137</v>
      </c>
      <c r="B62" s="523" t="s">
        <v>3768</v>
      </c>
      <c r="C62" s="516" t="s">
        <v>1069</v>
      </c>
      <c r="D62" s="533">
        <v>300</v>
      </c>
      <c r="E62" s="128"/>
      <c r="F62" s="210">
        <f>D62*E62</f>
        <v>0</v>
      </c>
    </row>
    <row r="63" spans="1:6">
      <c r="A63" s="534"/>
      <c r="B63" s="232"/>
      <c r="C63" s="516"/>
      <c r="D63" s="533"/>
      <c r="E63" s="128"/>
      <c r="F63" s="698"/>
    </row>
    <row r="64" spans="1:6" ht="57" customHeight="1">
      <c r="A64" s="534">
        <v>6</v>
      </c>
      <c r="B64" s="232" t="s">
        <v>3769</v>
      </c>
      <c r="C64" s="516" t="s">
        <v>1069</v>
      </c>
      <c r="D64" s="533">
        <v>120</v>
      </c>
      <c r="E64" s="128"/>
      <c r="F64" s="210">
        <f>D64*E64</f>
        <v>0</v>
      </c>
    </row>
    <row r="65" spans="1:7">
      <c r="A65" s="535"/>
      <c r="B65" s="523"/>
      <c r="C65" s="516"/>
      <c r="D65" s="533"/>
      <c r="E65" s="128"/>
      <c r="F65" s="698"/>
    </row>
    <row r="66" spans="1:7">
      <c r="A66" s="535"/>
      <c r="B66" s="523"/>
      <c r="C66" s="516"/>
      <c r="D66" s="533"/>
      <c r="E66" s="128"/>
      <c r="F66" s="698"/>
    </row>
    <row r="67" spans="1:7" ht="360" customHeight="1">
      <c r="A67" s="534">
        <v>7</v>
      </c>
      <c r="B67" s="232" t="s">
        <v>3770</v>
      </c>
      <c r="C67" s="284"/>
      <c r="D67" s="284"/>
      <c r="E67" s="130"/>
      <c r="F67" s="284"/>
    </row>
    <row r="68" spans="1:7" ht="25.5">
      <c r="A68" s="535"/>
      <c r="B68" s="232" t="s">
        <v>3771</v>
      </c>
      <c r="C68" s="516" t="s">
        <v>7</v>
      </c>
      <c r="D68" s="533">
        <v>4</v>
      </c>
      <c r="E68" s="128"/>
      <c r="F68" s="210">
        <f>D68*E68</f>
        <v>0</v>
      </c>
    </row>
    <row r="69" spans="1:7" ht="187.5" customHeight="1">
      <c r="A69" s="535"/>
      <c r="B69" s="232" t="s">
        <v>3772</v>
      </c>
      <c r="C69" s="516" t="s">
        <v>7</v>
      </c>
      <c r="D69" s="533">
        <v>14</v>
      </c>
      <c r="E69" s="128"/>
      <c r="F69" s="210">
        <f>D69*E69</f>
        <v>0</v>
      </c>
    </row>
    <row r="70" spans="1:7" s="41" customFormat="1" ht="29.25" customHeight="1">
      <c r="A70" s="536"/>
      <c r="B70" s="537" t="s">
        <v>3758</v>
      </c>
      <c r="C70" s="538"/>
      <c r="D70" s="539"/>
      <c r="E70" s="129"/>
      <c r="F70" s="699"/>
      <c r="G70" s="40"/>
    </row>
    <row r="71" spans="1:7">
      <c r="A71" s="535"/>
      <c r="B71" s="523"/>
      <c r="C71" s="516"/>
      <c r="D71" s="533"/>
      <c r="E71" s="128"/>
      <c r="F71" s="698"/>
    </row>
    <row r="72" spans="1:7">
      <c r="A72" s="535"/>
      <c r="B72" s="523"/>
      <c r="C72" s="516"/>
      <c r="D72" s="533"/>
      <c r="E72" s="128"/>
      <c r="F72" s="698"/>
    </row>
    <row r="73" spans="1:7" ht="393" customHeight="1">
      <c r="A73" s="534">
        <v>8</v>
      </c>
      <c r="B73" s="232" t="s">
        <v>3773</v>
      </c>
      <c r="C73" s="516" t="s">
        <v>7</v>
      </c>
      <c r="D73" s="533">
        <v>6</v>
      </c>
      <c r="E73" s="128"/>
      <c r="F73" s="210">
        <f>D73*E73</f>
        <v>0</v>
      </c>
    </row>
    <row r="74" spans="1:7">
      <c r="A74" s="535"/>
      <c r="B74" s="523"/>
      <c r="C74" s="516"/>
      <c r="D74" s="533"/>
      <c r="E74" s="128"/>
      <c r="F74" s="698"/>
    </row>
    <row r="75" spans="1:7" ht="14.25" customHeight="1">
      <c r="A75" s="545"/>
      <c r="B75" s="232"/>
      <c r="C75" s="516"/>
      <c r="D75" s="533"/>
      <c r="E75" s="128"/>
      <c r="F75" s="210"/>
    </row>
    <row r="76" spans="1:7" ht="283.5" customHeight="1">
      <c r="A76" s="534">
        <v>9</v>
      </c>
      <c r="B76" s="232" t="s">
        <v>3870</v>
      </c>
      <c r="C76" s="516" t="s">
        <v>7</v>
      </c>
      <c r="D76" s="533">
        <v>1</v>
      </c>
      <c r="E76" s="128"/>
      <c r="F76" s="210">
        <f>D76*E76</f>
        <v>0</v>
      </c>
    </row>
    <row r="77" spans="1:7" s="41" customFormat="1" ht="29.25" customHeight="1">
      <c r="A77" s="536"/>
      <c r="B77" s="537" t="s">
        <v>3758</v>
      </c>
      <c r="C77" s="538"/>
      <c r="D77" s="539"/>
      <c r="E77" s="129"/>
      <c r="F77" s="699"/>
      <c r="G77" s="40"/>
    </row>
    <row r="78" spans="1:7" ht="14.25" customHeight="1">
      <c r="A78" s="545"/>
      <c r="B78" s="232"/>
      <c r="C78" s="516"/>
      <c r="D78" s="533"/>
      <c r="E78" s="128"/>
      <c r="F78" s="210"/>
    </row>
    <row r="79" spans="1:7" ht="14.25" customHeight="1">
      <c r="A79" s="545"/>
      <c r="B79" s="232"/>
      <c r="C79" s="516"/>
      <c r="D79" s="533"/>
      <c r="E79" s="128"/>
      <c r="F79" s="210"/>
    </row>
    <row r="80" spans="1:7" s="833" customFormat="1" ht="272.25" customHeight="1">
      <c r="A80" s="547">
        <v>10</v>
      </c>
      <c r="B80" s="548" t="s">
        <v>3780</v>
      </c>
      <c r="C80" s="549" t="s">
        <v>6</v>
      </c>
      <c r="D80" s="550">
        <v>15</v>
      </c>
      <c r="E80" s="125"/>
      <c r="F80" s="700">
        <f>E80*D80</f>
        <v>0</v>
      </c>
    </row>
    <row r="81" spans="1:7" s="833" customFormat="1" ht="75" customHeight="1">
      <c r="A81" s="547"/>
      <c r="B81" s="551" t="s">
        <v>3779</v>
      </c>
      <c r="C81" s="549" t="s">
        <v>6</v>
      </c>
      <c r="D81" s="550">
        <v>15</v>
      </c>
      <c r="E81" s="125"/>
      <c r="F81" s="700">
        <f>E81*D81</f>
        <v>0</v>
      </c>
    </row>
    <row r="82" spans="1:7" s="833" customFormat="1" ht="19.5" customHeight="1">
      <c r="A82" s="547"/>
      <c r="B82" s="551" t="s">
        <v>3871</v>
      </c>
      <c r="C82" s="549" t="s">
        <v>7</v>
      </c>
      <c r="D82" s="550">
        <v>1</v>
      </c>
      <c r="E82" s="125"/>
      <c r="F82" s="700">
        <f>E82*D82</f>
        <v>0</v>
      </c>
    </row>
    <row r="83" spans="1:7" s="41" customFormat="1" ht="29.25" customHeight="1">
      <c r="A83" s="536"/>
      <c r="B83" s="537" t="s">
        <v>3758</v>
      </c>
      <c r="C83" s="538"/>
      <c r="D83" s="539"/>
      <c r="E83" s="129"/>
      <c r="F83" s="699"/>
      <c r="G83" s="40"/>
    </row>
    <row r="84" spans="1:7" ht="14.25" customHeight="1">
      <c r="A84" s="545"/>
      <c r="B84" s="232"/>
      <c r="C84" s="516"/>
      <c r="D84" s="533"/>
      <c r="E84" s="128"/>
      <c r="F84" s="210"/>
    </row>
    <row r="85" spans="1:7" ht="289.5" customHeight="1">
      <c r="A85" s="534">
        <v>11</v>
      </c>
      <c r="B85" s="232" t="s">
        <v>3872</v>
      </c>
      <c r="C85" s="516" t="s">
        <v>6</v>
      </c>
      <c r="D85" s="533">
        <v>80</v>
      </c>
      <c r="E85" s="128"/>
      <c r="F85" s="210">
        <f>D85*E85</f>
        <v>0</v>
      </c>
    </row>
    <row r="86" spans="1:7" s="41" customFormat="1" ht="29.25" customHeight="1">
      <c r="A86" s="536"/>
      <c r="B86" s="537" t="s">
        <v>3758</v>
      </c>
      <c r="C86" s="538"/>
      <c r="D86" s="539"/>
      <c r="E86" s="129"/>
      <c r="F86" s="699"/>
      <c r="G86" s="40"/>
    </row>
    <row r="87" spans="1:7" ht="14.25" customHeight="1">
      <c r="A87" s="545"/>
      <c r="B87" s="232"/>
      <c r="C87" s="516"/>
      <c r="D87" s="533"/>
      <c r="E87" s="128"/>
      <c r="F87" s="210"/>
    </row>
    <row r="88" spans="1:7" ht="224.25" customHeight="1">
      <c r="A88" s="534">
        <v>12</v>
      </c>
      <c r="B88" s="232" t="s">
        <v>3873</v>
      </c>
      <c r="C88" s="516" t="s">
        <v>6</v>
      </c>
      <c r="D88" s="533">
        <v>140</v>
      </c>
      <c r="E88" s="128"/>
      <c r="F88" s="210">
        <f>D88*E88</f>
        <v>0</v>
      </c>
    </row>
    <row r="89" spans="1:7" s="41" customFormat="1" ht="22.5" customHeight="1">
      <c r="A89" s="536"/>
      <c r="B89" s="537" t="s">
        <v>3874</v>
      </c>
      <c r="C89" s="516" t="s">
        <v>7</v>
      </c>
      <c r="D89" s="533">
        <v>11</v>
      </c>
      <c r="E89" s="128"/>
      <c r="F89" s="210">
        <f>D89*E89</f>
        <v>0</v>
      </c>
      <c r="G89" s="40"/>
    </row>
    <row r="90" spans="1:7" s="41" customFormat="1" ht="29.25" customHeight="1">
      <c r="A90" s="536"/>
      <c r="B90" s="537" t="s">
        <v>3758</v>
      </c>
      <c r="C90" s="538"/>
      <c r="D90" s="539"/>
      <c r="E90" s="129"/>
      <c r="F90" s="210"/>
      <c r="G90" s="40"/>
    </row>
    <row r="91" spans="1:7" ht="14.25" customHeight="1">
      <c r="A91" s="545"/>
      <c r="B91" s="232"/>
      <c r="C91" s="516"/>
      <c r="D91" s="533"/>
      <c r="E91" s="128"/>
      <c r="F91" s="210"/>
    </row>
    <row r="92" spans="1:7" s="22" customFormat="1" ht="222.75" customHeight="1">
      <c r="A92" s="534">
        <v>13</v>
      </c>
      <c r="B92" s="232" t="s">
        <v>3875</v>
      </c>
      <c r="C92" s="343"/>
      <c r="D92" s="343"/>
      <c r="E92" s="131"/>
      <c r="F92" s="210"/>
    </row>
    <row r="93" spans="1:7" s="22" customFormat="1" ht="12.75" customHeight="1">
      <c r="A93" s="534"/>
      <c r="B93" s="232" t="s">
        <v>3783</v>
      </c>
      <c r="C93" s="516"/>
      <c r="D93" s="533"/>
      <c r="E93" s="132"/>
      <c r="F93" s="210"/>
    </row>
    <row r="94" spans="1:7" s="22" customFormat="1" ht="12.75" customHeight="1">
      <c r="A94" s="534"/>
      <c r="B94" s="232" t="s">
        <v>3784</v>
      </c>
      <c r="C94" s="516"/>
      <c r="D94" s="533"/>
      <c r="E94" s="132"/>
      <c r="F94" s="210"/>
    </row>
    <row r="95" spans="1:7" s="22" customFormat="1" ht="12.75" customHeight="1">
      <c r="A95" s="534"/>
      <c r="B95" s="553" t="s">
        <v>3785</v>
      </c>
      <c r="C95" s="516" t="s">
        <v>3786</v>
      </c>
      <c r="D95" s="533">
        <v>2</v>
      </c>
      <c r="E95" s="132"/>
      <c r="F95" s="210">
        <f>D95*E95</f>
        <v>0</v>
      </c>
    </row>
    <row r="96" spans="1:7" s="22" customFormat="1" ht="12.75" customHeight="1">
      <c r="A96" s="534"/>
      <c r="B96" s="553" t="s">
        <v>3787</v>
      </c>
      <c r="C96" s="516" t="s">
        <v>3788</v>
      </c>
      <c r="D96" s="533">
        <v>1</v>
      </c>
      <c r="E96" s="132"/>
      <c r="F96" s="210">
        <f>D96*E96</f>
        <v>0</v>
      </c>
    </row>
    <row r="97" spans="1:6" s="22" customFormat="1" ht="12.75" customHeight="1">
      <c r="A97" s="534"/>
      <c r="B97" s="232"/>
      <c r="C97" s="516"/>
      <c r="D97" s="533"/>
      <c r="E97" s="132"/>
      <c r="F97" s="210"/>
    </row>
    <row r="98" spans="1:6" s="22" customFormat="1" ht="12.75" customHeight="1">
      <c r="A98" s="534"/>
      <c r="B98" s="553" t="s">
        <v>3876</v>
      </c>
      <c r="C98" s="516"/>
      <c r="D98" s="533"/>
      <c r="E98" s="132"/>
      <c r="F98" s="210"/>
    </row>
    <row r="99" spans="1:6" s="22" customFormat="1" ht="12.75" customHeight="1">
      <c r="A99" s="534"/>
      <c r="B99" s="553" t="s">
        <v>3877</v>
      </c>
      <c r="C99" s="516" t="s">
        <v>3786</v>
      </c>
      <c r="D99" s="533">
        <v>6</v>
      </c>
      <c r="E99" s="132"/>
      <c r="F99" s="210">
        <f>D99*E99</f>
        <v>0</v>
      </c>
    </row>
    <row r="100" spans="1:6" s="22" customFormat="1" ht="12.75" customHeight="1">
      <c r="A100" s="534"/>
      <c r="B100" s="553" t="s">
        <v>3791</v>
      </c>
      <c r="C100" s="516" t="s">
        <v>3788</v>
      </c>
      <c r="D100" s="533">
        <v>14</v>
      </c>
      <c r="E100" s="132"/>
      <c r="F100" s="210">
        <f>D100*E100</f>
        <v>0</v>
      </c>
    </row>
    <row r="101" spans="1:6" s="22" customFormat="1" ht="12.75" customHeight="1">
      <c r="A101" s="534"/>
      <c r="B101" s="554"/>
      <c r="C101" s="516"/>
      <c r="D101" s="533"/>
      <c r="E101" s="132"/>
      <c r="F101" s="210"/>
    </row>
    <row r="102" spans="1:6" s="22" customFormat="1" ht="12.75" customHeight="1">
      <c r="A102" s="534"/>
      <c r="B102" s="553" t="s">
        <v>3792</v>
      </c>
      <c r="C102" s="516"/>
      <c r="D102" s="533"/>
      <c r="E102" s="132"/>
      <c r="F102" s="210"/>
    </row>
    <row r="103" spans="1:6" s="22" customFormat="1" ht="12.75" customHeight="1">
      <c r="A103" s="534"/>
      <c r="B103" s="553" t="s">
        <v>3790</v>
      </c>
      <c r="C103" s="516" t="s">
        <v>3786</v>
      </c>
      <c r="D103" s="533">
        <v>1.3</v>
      </c>
      <c r="E103" s="132"/>
      <c r="F103" s="210">
        <f>D103*E103</f>
        <v>0</v>
      </c>
    </row>
    <row r="104" spans="1:6" s="22" customFormat="1" ht="12.75" customHeight="1">
      <c r="A104" s="534"/>
      <c r="B104" s="553" t="s">
        <v>3793</v>
      </c>
      <c r="C104" s="516" t="s">
        <v>3788</v>
      </c>
      <c r="D104" s="533">
        <v>2</v>
      </c>
      <c r="E104" s="132"/>
      <c r="F104" s="210">
        <f>D104*E104</f>
        <v>0</v>
      </c>
    </row>
    <row r="105" spans="1:6" s="22" customFormat="1" ht="12.75" customHeight="1">
      <c r="A105" s="534"/>
      <c r="B105" s="232"/>
      <c r="C105" s="516"/>
      <c r="D105" s="533"/>
      <c r="E105" s="132"/>
      <c r="F105" s="210"/>
    </row>
    <row r="106" spans="1:6" s="22" customFormat="1" ht="12.75" customHeight="1">
      <c r="A106" s="534"/>
      <c r="B106" s="232"/>
      <c r="C106" s="516"/>
      <c r="D106" s="533"/>
      <c r="E106" s="132"/>
      <c r="F106" s="210"/>
    </row>
    <row r="107" spans="1:6" s="22" customFormat="1" ht="40.5" customHeight="1">
      <c r="A107" s="534"/>
      <c r="B107" s="553" t="s">
        <v>3794</v>
      </c>
      <c r="C107" s="516"/>
      <c r="D107" s="533"/>
      <c r="E107" s="132"/>
      <c r="F107" s="210"/>
    </row>
    <row r="108" spans="1:6" s="22" customFormat="1" ht="30.75" customHeight="1">
      <c r="A108" s="534"/>
      <c r="B108" s="553" t="s">
        <v>3795</v>
      </c>
      <c r="C108" s="516"/>
      <c r="D108" s="533"/>
      <c r="E108" s="132"/>
      <c r="F108" s="210"/>
    </row>
    <row r="109" spans="1:6" s="22" customFormat="1" ht="28.5" customHeight="1">
      <c r="A109" s="534"/>
      <c r="B109" s="553" t="s">
        <v>1260</v>
      </c>
      <c r="C109" s="516"/>
      <c r="D109" s="533"/>
      <c r="E109" s="132"/>
      <c r="F109" s="210"/>
    </row>
    <row r="110" spans="1:6" s="22" customFormat="1" ht="39" customHeight="1">
      <c r="A110" s="534"/>
      <c r="B110" s="553" t="s">
        <v>1261</v>
      </c>
      <c r="C110" s="516"/>
      <c r="D110" s="533"/>
      <c r="E110" s="132"/>
      <c r="F110" s="210"/>
    </row>
    <row r="111" spans="1:6" s="22" customFormat="1" ht="12.75" customHeight="1">
      <c r="A111" s="534"/>
      <c r="B111" s="553" t="s">
        <v>3796</v>
      </c>
      <c r="C111" s="516"/>
      <c r="D111" s="533"/>
      <c r="E111" s="132"/>
      <c r="F111" s="210"/>
    </row>
    <row r="112" spans="1:6" s="22" customFormat="1" ht="56.25" customHeight="1">
      <c r="A112" s="534"/>
      <c r="B112" s="553" t="s">
        <v>1263</v>
      </c>
      <c r="C112" s="516"/>
      <c r="D112" s="533"/>
      <c r="E112" s="132"/>
      <c r="F112" s="210"/>
    </row>
    <row r="113" spans="1:18" s="22" customFormat="1" ht="12.75" customHeight="1">
      <c r="A113" s="534"/>
      <c r="B113" s="553" t="s">
        <v>3878</v>
      </c>
      <c r="C113" s="516" t="s">
        <v>1265</v>
      </c>
      <c r="D113" s="533">
        <v>850</v>
      </c>
      <c r="E113" s="132"/>
      <c r="F113" s="210">
        <f>D113*E113</f>
        <v>0</v>
      </c>
    </row>
    <row r="114" spans="1:18" s="22" customFormat="1" ht="12.75" customHeight="1">
      <c r="A114" s="534"/>
      <c r="B114" s="232"/>
      <c r="C114" s="516"/>
      <c r="D114" s="533"/>
      <c r="E114" s="132"/>
      <c r="F114" s="210"/>
    </row>
    <row r="115" spans="1:18" s="22" customFormat="1" ht="27.75" customHeight="1">
      <c r="A115" s="534"/>
      <c r="B115" s="553"/>
      <c r="C115" s="516" t="s">
        <v>96</v>
      </c>
      <c r="D115" s="533">
        <v>4</v>
      </c>
      <c r="E115" s="132"/>
      <c r="F115" s="210">
        <f>D115*E115</f>
        <v>0</v>
      </c>
    </row>
    <row r="116" spans="1:18" ht="14.25" customHeight="1" thickBot="1">
      <c r="A116" s="555"/>
      <c r="B116" s="526"/>
      <c r="C116" s="527"/>
      <c r="D116" s="528"/>
      <c r="E116" s="133"/>
      <c r="F116" s="697"/>
    </row>
    <row r="117" spans="1:18" ht="14.25" thickTop="1">
      <c r="A117" s="518"/>
      <c r="B117" s="540" t="s">
        <v>2642</v>
      </c>
      <c r="C117" s="516"/>
      <c r="D117" s="517"/>
      <c r="F117" s="701">
        <f>SUM(F54:F116)</f>
        <v>0</v>
      </c>
    </row>
    <row r="118" spans="1:18" ht="13.5">
      <c r="A118" s="518"/>
      <c r="B118" s="540"/>
      <c r="C118" s="516"/>
      <c r="D118" s="517"/>
      <c r="F118" s="701"/>
    </row>
    <row r="119" spans="1:18" ht="12" customHeight="1">
      <c r="A119" s="545"/>
      <c r="B119" s="552"/>
      <c r="C119" s="513"/>
      <c r="D119" s="541"/>
      <c r="E119" s="128"/>
      <c r="F119" s="698"/>
    </row>
    <row r="120" spans="1:18" ht="12" customHeight="1">
      <c r="A120" s="521"/>
      <c r="B120" s="531" t="s">
        <v>3752</v>
      </c>
      <c r="C120" s="516"/>
      <c r="D120" s="533"/>
      <c r="E120" s="128"/>
      <c r="F120" s="698"/>
    </row>
    <row r="121" spans="1:18" ht="255.75" customHeight="1">
      <c r="A121" s="535" t="s">
        <v>1058</v>
      </c>
      <c r="B121" s="232" t="s">
        <v>3798</v>
      </c>
      <c r="C121" s="516"/>
      <c r="D121" s="533"/>
      <c r="E121" s="128"/>
      <c r="F121" s="210"/>
    </row>
    <row r="122" spans="1:18" ht="14.25" customHeight="1">
      <c r="A122" s="545"/>
      <c r="B122" s="232" t="s">
        <v>3799</v>
      </c>
      <c r="C122" s="516" t="s">
        <v>6</v>
      </c>
      <c r="D122" s="533">
        <v>265</v>
      </c>
      <c r="E122" s="128"/>
      <c r="F122" s="210">
        <f>D122*E122</f>
        <v>0</v>
      </c>
    </row>
    <row r="123" spans="1:18">
      <c r="A123" s="535"/>
      <c r="B123" s="232" t="s">
        <v>3800</v>
      </c>
      <c r="C123" s="516" t="s">
        <v>6</v>
      </c>
      <c r="D123" s="533">
        <v>195</v>
      </c>
      <c r="E123" s="128"/>
      <c r="F123" s="210">
        <f>D123*E123</f>
        <v>0</v>
      </c>
    </row>
    <row r="124" spans="1:18" ht="14.25" customHeight="1">
      <c r="A124" s="545"/>
      <c r="B124" s="232" t="s">
        <v>3801</v>
      </c>
      <c r="C124" s="516" t="s">
        <v>6</v>
      </c>
      <c r="D124" s="533">
        <v>75</v>
      </c>
      <c r="E124" s="128"/>
      <c r="F124" s="210">
        <f>D124*E124</f>
        <v>0</v>
      </c>
    </row>
    <row r="125" spans="1:18" s="42" customFormat="1" ht="13.5" thickBot="1">
      <c r="A125" s="556"/>
      <c r="B125" s="557"/>
      <c r="C125" s="558"/>
      <c r="D125" s="559"/>
      <c r="E125" s="133"/>
      <c r="F125" s="702"/>
      <c r="G125" s="24"/>
      <c r="H125" s="24"/>
      <c r="I125" s="24"/>
      <c r="J125" s="24"/>
      <c r="K125" s="24"/>
      <c r="L125" s="24"/>
      <c r="M125" s="24"/>
      <c r="N125" s="24"/>
      <c r="O125" s="24"/>
      <c r="P125" s="24"/>
      <c r="Q125" s="24"/>
      <c r="R125" s="24"/>
    </row>
    <row r="126" spans="1:18" ht="15" customHeight="1" thickTop="1">
      <c r="A126" s="518"/>
      <c r="B126" s="540" t="s">
        <v>2642</v>
      </c>
      <c r="C126" s="516"/>
      <c r="D126" s="517"/>
      <c r="F126" s="701">
        <f>SUM(F121:F125)</f>
        <v>0</v>
      </c>
    </row>
    <row r="129" spans="1:6" ht="16.5" thickBot="1">
      <c r="A129" s="561"/>
      <c r="B129" s="809" t="s">
        <v>3802</v>
      </c>
      <c r="C129" s="562"/>
      <c r="D129" s="563"/>
      <c r="E129" s="135"/>
      <c r="F129" s="711"/>
    </row>
    <row r="130" spans="1:6" ht="13.5">
      <c r="A130" s="227" t="str">
        <f>A7</f>
        <v>I</v>
      </c>
      <c r="B130" s="810" t="str">
        <f>B7</f>
        <v>VODOVOD</v>
      </c>
      <c r="C130" s="564"/>
      <c r="D130" s="565"/>
      <c r="E130" s="136"/>
      <c r="F130" s="811"/>
    </row>
    <row r="131" spans="1:6" ht="13.5">
      <c r="A131" s="227"/>
      <c r="B131" s="227" t="str">
        <f>B8</f>
        <v>građevinski radovi</v>
      </c>
      <c r="C131" s="564"/>
      <c r="D131" s="565"/>
      <c r="E131" s="136"/>
      <c r="F131" s="811">
        <f>F23</f>
        <v>0</v>
      </c>
    </row>
    <row r="132" spans="1:6" ht="13.5">
      <c r="A132" s="227"/>
      <c r="B132" s="227" t="str">
        <f>B25</f>
        <v>monterski radovi</v>
      </c>
      <c r="C132" s="566"/>
      <c r="D132" s="440"/>
      <c r="E132" s="128"/>
      <c r="F132" s="811">
        <f>F49</f>
        <v>0</v>
      </c>
    </row>
    <row r="133" spans="1:6" ht="13.5">
      <c r="A133" s="227" t="str">
        <f>A52</f>
        <v>II</v>
      </c>
      <c r="B133" s="810" t="str">
        <f>B52</f>
        <v>KANALIZACIJA</v>
      </c>
      <c r="C133" s="567"/>
      <c r="D133" s="568"/>
      <c r="E133" s="128"/>
      <c r="F133" s="811"/>
    </row>
    <row r="134" spans="1:6" ht="13.5">
      <c r="A134" s="227"/>
      <c r="B134" s="227" t="str">
        <f>B53</f>
        <v>građevinski radovi</v>
      </c>
      <c r="C134" s="567"/>
      <c r="D134" s="568"/>
      <c r="E134" s="128"/>
      <c r="F134" s="811">
        <f>F117</f>
        <v>0</v>
      </c>
    </row>
    <row r="135" spans="1:6" ht="14.25" thickBot="1">
      <c r="A135" s="227"/>
      <c r="B135" s="227" t="str">
        <f>B120</f>
        <v>monterski radovi</v>
      </c>
      <c r="C135" s="567"/>
      <c r="D135" s="568"/>
      <c r="E135" s="128"/>
      <c r="F135" s="811">
        <f>F126</f>
        <v>0</v>
      </c>
    </row>
    <row r="136" spans="1:6" ht="19.5" thickTop="1">
      <c r="A136" s="569"/>
      <c r="B136" s="812" t="s">
        <v>3803</v>
      </c>
      <c r="C136" s="570"/>
      <c r="D136" s="571"/>
      <c r="E136" s="137"/>
      <c r="F136" s="813">
        <f>SUM(F131:F135)</f>
        <v>0</v>
      </c>
    </row>
    <row r="140" spans="1:6">
      <c r="A140" s="498" t="s">
        <v>3734</v>
      </c>
      <c r="B140" s="499" t="s">
        <v>3735</v>
      </c>
      <c r="C140" s="500" t="s">
        <v>1</v>
      </c>
      <c r="D140" s="501" t="s">
        <v>2</v>
      </c>
      <c r="E140" s="138"/>
      <c r="F140" s="693" t="s">
        <v>3737</v>
      </c>
    </row>
    <row r="141" spans="1:6">
      <c r="A141" s="509"/>
      <c r="B141" s="510"/>
      <c r="D141" s="508"/>
      <c r="E141" s="139"/>
      <c r="F141" s="206"/>
    </row>
    <row r="142" spans="1:6" ht="34.5" customHeight="1">
      <c r="A142" s="506" t="s">
        <v>3804</v>
      </c>
      <c r="B142" s="506" t="s">
        <v>3805</v>
      </c>
      <c r="D142" s="508"/>
      <c r="E142" s="139"/>
      <c r="F142" s="206"/>
    </row>
    <row r="143" spans="1:6">
      <c r="A143" s="509"/>
      <c r="B143" s="510"/>
      <c r="D143" s="508"/>
      <c r="E143" s="139"/>
      <c r="F143" s="206"/>
    </row>
    <row r="144" spans="1:6" ht="13.5" thickBot="1">
      <c r="A144" s="572" t="s">
        <v>1062</v>
      </c>
      <c r="B144" s="573" t="s">
        <v>3743</v>
      </c>
      <c r="C144" s="574"/>
      <c r="D144" s="575"/>
      <c r="E144" s="140"/>
      <c r="F144" s="703"/>
    </row>
    <row r="145" spans="1:7">
      <c r="A145" s="518"/>
      <c r="B145" s="576" t="s">
        <v>3744</v>
      </c>
      <c r="C145" s="516"/>
      <c r="D145" s="517"/>
      <c r="E145" s="141"/>
      <c r="F145" s="210"/>
    </row>
    <row r="146" spans="1:7" s="24" customFormat="1" ht="51.75" thickBot="1">
      <c r="A146" s="535" t="s">
        <v>1058</v>
      </c>
      <c r="B146" s="577" t="s">
        <v>3806</v>
      </c>
      <c r="C146" s="578" t="s">
        <v>96</v>
      </c>
      <c r="D146" s="579">
        <v>2</v>
      </c>
      <c r="E146" s="142"/>
      <c r="F146" s="210">
        <f>D146*E146</f>
        <v>0</v>
      </c>
    </row>
    <row r="147" spans="1:7" s="24" customFormat="1" ht="14.25" thickTop="1">
      <c r="A147" s="580"/>
      <c r="B147" s="581" t="s">
        <v>2642</v>
      </c>
      <c r="C147" s="582"/>
      <c r="D147" s="583"/>
      <c r="E147" s="143"/>
      <c r="F147" s="704">
        <f>SUM(F146)</f>
        <v>0</v>
      </c>
    </row>
    <row r="148" spans="1:7">
      <c r="A148" s="530"/>
      <c r="B148" s="540"/>
      <c r="C148" s="516"/>
      <c r="D148" s="584"/>
      <c r="E148" s="144"/>
      <c r="F148" s="210"/>
    </row>
    <row r="149" spans="1:7" s="43" customFormat="1">
      <c r="A149" s="291"/>
      <c r="B149" s="585" t="s">
        <v>3752</v>
      </c>
      <c r="C149" s="586"/>
      <c r="D149" s="587"/>
      <c r="E149" s="145"/>
      <c r="F149" s="705"/>
    </row>
    <row r="150" spans="1:7">
      <c r="A150" s="535"/>
      <c r="B150" s="523"/>
      <c r="C150" s="516"/>
      <c r="D150" s="579"/>
      <c r="E150" s="142"/>
      <c r="F150" s="698"/>
    </row>
    <row r="151" spans="1:7" s="41" customFormat="1" ht="40.5" customHeight="1">
      <c r="A151" s="536">
        <v>1</v>
      </c>
      <c r="B151" s="588" t="s">
        <v>3807</v>
      </c>
      <c r="C151" s="538"/>
      <c r="D151" s="539"/>
      <c r="E151" s="146"/>
      <c r="F151" s="706"/>
    </row>
    <row r="152" spans="1:7" s="41" customFormat="1" ht="14.25" customHeight="1">
      <c r="A152" s="589"/>
      <c r="B152" s="590" t="s">
        <v>3808</v>
      </c>
      <c r="C152" s="538" t="s">
        <v>7</v>
      </c>
      <c r="D152" s="591">
        <v>4</v>
      </c>
      <c r="E152" s="129"/>
      <c r="F152" s="707">
        <f>D152*E152</f>
        <v>0</v>
      </c>
    </row>
    <row r="153" spans="1:7" s="41" customFormat="1" ht="14.25" customHeight="1">
      <c r="A153" s="589"/>
      <c r="B153" s="590"/>
      <c r="C153" s="538"/>
      <c r="D153" s="591"/>
      <c r="E153" s="129"/>
      <c r="F153" s="707"/>
    </row>
    <row r="154" spans="1:7" ht="63.75">
      <c r="A154" s="534" t="s">
        <v>1067</v>
      </c>
      <c r="B154" s="250" t="s">
        <v>3809</v>
      </c>
      <c r="C154" s="516" t="s">
        <v>7</v>
      </c>
      <c r="D154" s="533">
        <v>7</v>
      </c>
      <c r="E154" s="132"/>
      <c r="F154" s="210">
        <f>D154*E154</f>
        <v>0</v>
      </c>
    </row>
    <row r="155" spans="1:7" s="41" customFormat="1" ht="14.25" customHeight="1">
      <c r="A155" s="589"/>
      <c r="B155" s="590"/>
      <c r="C155" s="538"/>
      <c r="D155" s="591"/>
      <c r="E155" s="129"/>
      <c r="F155" s="707"/>
    </row>
    <row r="156" spans="1:7" ht="174.75" customHeight="1">
      <c r="A156" s="534">
        <v>3</v>
      </c>
      <c r="B156" s="250" t="s">
        <v>3810</v>
      </c>
      <c r="C156" s="516"/>
      <c r="D156" s="533"/>
      <c r="E156" s="132"/>
      <c r="F156" s="210"/>
    </row>
    <row r="157" spans="1:7">
      <c r="A157" s="534"/>
      <c r="B157" s="232" t="s">
        <v>3811</v>
      </c>
      <c r="C157" s="516"/>
      <c r="D157" s="533">
        <v>110</v>
      </c>
      <c r="E157" s="132"/>
      <c r="F157" s="210">
        <f>D157*E157</f>
        <v>0</v>
      </c>
      <c r="G157" s="44"/>
    </row>
    <row r="158" spans="1:7">
      <c r="A158" s="534"/>
      <c r="B158" s="232"/>
      <c r="C158" s="516"/>
      <c r="D158" s="533"/>
      <c r="E158" s="132"/>
      <c r="F158" s="210"/>
      <c r="G158" s="44"/>
    </row>
    <row r="159" spans="1:7" s="45" customFormat="1">
      <c r="A159" s="534"/>
      <c r="B159" s="250"/>
      <c r="C159" s="516"/>
      <c r="D159" s="579"/>
      <c r="E159" s="142"/>
      <c r="F159" s="210"/>
    </row>
    <row r="160" spans="1:7" s="45" customFormat="1" ht="276.75" customHeight="1" thickBot="1">
      <c r="A160" s="534">
        <v>4</v>
      </c>
      <c r="B160" s="573" t="s">
        <v>3879</v>
      </c>
      <c r="C160" s="516" t="s">
        <v>7</v>
      </c>
      <c r="D160" s="579">
        <v>4</v>
      </c>
      <c r="E160" s="142"/>
      <c r="F160" s="210">
        <f>D160*E160</f>
        <v>0</v>
      </c>
    </row>
    <row r="161" spans="1:6" ht="13.5" thickBot="1">
      <c r="A161" s="592"/>
      <c r="B161" s="593"/>
      <c r="C161" s="527"/>
      <c r="D161" s="594"/>
      <c r="E161" s="147"/>
      <c r="F161" s="708"/>
    </row>
    <row r="162" spans="1:6" ht="16.5" customHeight="1" thickTop="1">
      <c r="A162" s="530"/>
      <c r="B162" s="540" t="s">
        <v>2642</v>
      </c>
      <c r="C162" s="516"/>
      <c r="D162" s="584"/>
      <c r="E162" s="144"/>
      <c r="F162" s="811">
        <f>SUM(F146:F161)</f>
        <v>0</v>
      </c>
    </row>
    <row r="163" spans="1:6" hidden="1">
      <c r="A163" s="595"/>
      <c r="B163" s="523"/>
      <c r="C163" s="516"/>
      <c r="D163" s="579"/>
      <c r="E163" s="142"/>
      <c r="F163" s="698"/>
    </row>
    <row r="164" spans="1:6" hidden="1">
      <c r="A164" s="596"/>
      <c r="B164" s="546"/>
      <c r="C164" s="513"/>
      <c r="D164" s="541"/>
      <c r="E164" s="148"/>
      <c r="F164" s="698"/>
    </row>
    <row r="165" spans="1:6" hidden="1">
      <c r="A165" s="595"/>
      <c r="B165" s="523"/>
      <c r="C165" s="516"/>
      <c r="D165" s="579"/>
      <c r="E165" s="148"/>
      <c r="F165" s="698"/>
    </row>
    <row r="166" spans="1:6" ht="71.25" hidden="1" customHeight="1">
      <c r="A166" s="596"/>
      <c r="B166" s="546"/>
      <c r="C166" s="513"/>
      <c r="D166" s="541"/>
      <c r="E166" s="148"/>
      <c r="F166" s="698"/>
    </row>
    <row r="167" spans="1:6" ht="57" hidden="1" customHeight="1">
      <c r="A167" s="595"/>
      <c r="B167" s="523"/>
      <c r="C167" s="516"/>
      <c r="D167" s="579"/>
      <c r="E167" s="148"/>
      <c r="F167" s="698"/>
    </row>
    <row r="168" spans="1:6" hidden="1">
      <c r="A168" s="595"/>
      <c r="B168" s="523"/>
      <c r="C168" s="516"/>
      <c r="D168" s="579"/>
      <c r="E168" s="148"/>
      <c r="F168" s="698"/>
    </row>
    <row r="169" spans="1:6" hidden="1">
      <c r="A169" s="596"/>
      <c r="B169" s="546"/>
      <c r="C169" s="513"/>
      <c r="D169" s="541"/>
      <c r="E169" s="148"/>
      <c r="F169" s="698"/>
    </row>
    <row r="170" spans="1:6" hidden="1">
      <c r="A170" s="595"/>
      <c r="B170" s="523"/>
      <c r="C170" s="516"/>
      <c r="D170" s="579"/>
      <c r="E170" s="148"/>
      <c r="F170" s="698"/>
    </row>
    <row r="171" spans="1:6" hidden="1">
      <c r="A171" s="595"/>
      <c r="B171" s="523"/>
      <c r="C171" s="516"/>
      <c r="D171" s="579"/>
      <c r="E171" s="148"/>
      <c r="F171" s="698"/>
    </row>
    <row r="172" spans="1:6" hidden="1">
      <c r="A172" s="595"/>
      <c r="B172" s="523"/>
      <c r="C172" s="516"/>
      <c r="D172" s="579"/>
      <c r="E172" s="148"/>
      <c r="F172" s="698"/>
    </row>
    <row r="173" spans="1:6" hidden="1">
      <c r="A173" s="595"/>
      <c r="B173" s="523"/>
      <c r="C173" s="516"/>
      <c r="D173" s="579"/>
      <c r="E173" s="148"/>
      <c r="F173" s="698"/>
    </row>
    <row r="174" spans="1:6" hidden="1">
      <c r="A174" s="595"/>
      <c r="B174" s="523"/>
      <c r="C174" s="516"/>
      <c r="D174" s="579"/>
      <c r="E174" s="148"/>
      <c r="F174" s="698"/>
    </row>
    <row r="175" spans="1:6" hidden="1">
      <c r="A175" s="595"/>
      <c r="B175" s="523"/>
      <c r="C175" s="516"/>
      <c r="D175" s="579"/>
      <c r="E175" s="148"/>
      <c r="F175" s="698"/>
    </row>
    <row r="176" spans="1:6" hidden="1">
      <c r="A176" s="595"/>
      <c r="B176" s="523"/>
      <c r="C176" s="516"/>
      <c r="D176" s="579"/>
      <c r="E176" s="148"/>
      <c r="F176" s="698"/>
    </row>
    <row r="177" spans="1:7" hidden="1">
      <c r="A177" s="595"/>
      <c r="B177" s="523"/>
      <c r="C177" s="516"/>
      <c r="D177" s="579"/>
      <c r="E177" s="148"/>
      <c r="F177" s="698"/>
    </row>
    <row r="178" spans="1:7" hidden="1">
      <c r="A178" s="595"/>
      <c r="B178" s="523"/>
      <c r="C178" s="516"/>
      <c r="D178" s="579"/>
      <c r="E178" s="148"/>
      <c r="F178" s="698"/>
    </row>
    <row r="179" spans="1:7" hidden="1">
      <c r="A179" s="595"/>
      <c r="B179" s="523"/>
      <c r="C179" s="516"/>
      <c r="D179" s="579"/>
      <c r="E179" s="148"/>
      <c r="F179" s="698"/>
    </row>
    <row r="180" spans="1:7">
      <c r="A180" s="595"/>
      <c r="B180" s="523"/>
      <c r="C180" s="516"/>
      <c r="D180" s="579"/>
      <c r="E180" s="148"/>
      <c r="F180" s="698"/>
    </row>
    <row r="181" spans="1:7">
      <c r="A181" s="596"/>
      <c r="B181" s="546"/>
      <c r="C181" s="513"/>
      <c r="D181" s="541"/>
      <c r="E181" s="148"/>
      <c r="F181" s="698"/>
    </row>
    <row r="182" spans="1:7" ht="12" customHeight="1">
      <c r="D182" s="597"/>
      <c r="E182" s="149"/>
    </row>
    <row r="183" spans="1:7" ht="12" customHeight="1">
      <c r="D183" s="597"/>
      <c r="E183" s="149"/>
    </row>
    <row r="184" spans="1:7" ht="13.5" thickBot="1">
      <c r="A184" s="572" t="s">
        <v>1071</v>
      </c>
      <c r="B184" s="573" t="s">
        <v>3813</v>
      </c>
      <c r="C184" s="574"/>
      <c r="D184" s="598"/>
      <c r="E184" s="150"/>
      <c r="F184" s="709"/>
    </row>
    <row r="185" spans="1:7" s="46" customFormat="1" ht="81.75" customHeight="1">
      <c r="A185" s="599"/>
      <c r="B185" s="600" t="s">
        <v>3814</v>
      </c>
      <c r="C185" s="601"/>
      <c r="D185" s="602"/>
      <c r="E185" s="151"/>
      <c r="F185" s="710"/>
    </row>
    <row r="186" spans="1:7" s="47" customFormat="1" ht="76.5">
      <c r="A186" s="603"/>
      <c r="B186" s="604" t="s">
        <v>3815</v>
      </c>
      <c r="C186" s="605"/>
      <c r="D186" s="606"/>
      <c r="E186" s="134"/>
      <c r="F186" s="206"/>
    </row>
    <row r="187" spans="1:7" s="47" customFormat="1">
      <c r="A187" s="603"/>
      <c r="B187" s="604"/>
      <c r="C187" s="605"/>
      <c r="D187" s="606"/>
      <c r="E187" s="134"/>
      <c r="F187" s="206"/>
    </row>
    <row r="188" spans="1:7" ht="13.5" thickBot="1">
      <c r="A188" s="518"/>
      <c r="B188" s="529"/>
      <c r="C188" s="516" t="s">
        <v>96</v>
      </c>
      <c r="D188" s="579">
        <v>1</v>
      </c>
      <c r="E188" s="142"/>
      <c r="F188" s="210">
        <f>D188*E188</f>
        <v>0</v>
      </c>
      <c r="G188" s="24"/>
    </row>
    <row r="189" spans="1:7" ht="14.25" thickTop="1">
      <c r="A189" s="580"/>
      <c r="B189" s="581" t="s">
        <v>2642</v>
      </c>
      <c r="C189" s="582"/>
      <c r="D189" s="583"/>
      <c r="E189" s="143"/>
      <c r="F189" s="704">
        <f>SUM(F188)</f>
        <v>0</v>
      </c>
    </row>
    <row r="190" spans="1:7">
      <c r="D190" s="597"/>
      <c r="E190" s="149"/>
    </row>
    <row r="191" spans="1:7">
      <c r="D191" s="597"/>
      <c r="E191" s="149"/>
    </row>
    <row r="192" spans="1:7">
      <c r="D192" s="597"/>
      <c r="E192" s="149"/>
    </row>
    <row r="193" spans="1:6" ht="16.5" thickBot="1">
      <c r="A193" s="561"/>
      <c r="B193" s="809" t="s">
        <v>3816</v>
      </c>
      <c r="C193" s="562"/>
      <c r="D193" s="563"/>
      <c r="E193" s="135"/>
      <c r="F193" s="711"/>
    </row>
    <row r="194" spans="1:6" ht="12" customHeight="1">
      <c r="A194" s="227"/>
      <c r="B194" s="810"/>
      <c r="C194" s="564"/>
      <c r="D194" s="565"/>
      <c r="E194" s="152"/>
      <c r="F194" s="205"/>
    </row>
    <row r="195" spans="1:6">
      <c r="A195" s="814" t="str">
        <f>A144</f>
        <v>I</v>
      </c>
      <c r="B195" s="810" t="str">
        <f>B144</f>
        <v>VODOVOD</v>
      </c>
      <c r="C195" s="564"/>
      <c r="D195" s="565"/>
      <c r="E195" s="152"/>
      <c r="F195" s="205"/>
    </row>
    <row r="196" spans="1:6" ht="13.5">
      <c r="A196" s="814"/>
      <c r="B196" s="227" t="str">
        <f>B145</f>
        <v>građevinski radovi</v>
      </c>
      <c r="C196" s="564"/>
      <c r="D196" s="565"/>
      <c r="E196" s="152"/>
      <c r="F196" s="811">
        <f>F162</f>
        <v>0</v>
      </c>
    </row>
    <row r="197" spans="1:6" ht="13.5">
      <c r="A197" s="814"/>
      <c r="B197" s="810"/>
      <c r="C197" s="567"/>
      <c r="D197" s="568"/>
      <c r="E197" s="153"/>
      <c r="F197" s="811"/>
    </row>
    <row r="198" spans="1:6" ht="16.5" customHeight="1">
      <c r="A198" s="814" t="str">
        <f>A184</f>
        <v>II</v>
      </c>
      <c r="B198" s="810" t="str">
        <f>B184</f>
        <v xml:space="preserve">RAZNI RADOVI - VODOVOD </v>
      </c>
      <c r="C198" s="567"/>
      <c r="D198" s="568"/>
      <c r="E198" s="153"/>
      <c r="F198" s="811">
        <f>F189</f>
        <v>0</v>
      </c>
    </row>
    <row r="199" spans="1:6" ht="11.25" customHeight="1" thickBot="1">
      <c r="A199" s="227"/>
      <c r="B199" s="810"/>
      <c r="C199" s="567"/>
      <c r="D199" s="568"/>
      <c r="E199" s="153"/>
      <c r="F199" s="811"/>
    </row>
    <row r="200" spans="1:6" ht="19.5" thickTop="1">
      <c r="A200" s="570"/>
      <c r="B200" s="815" t="s">
        <v>3803</v>
      </c>
      <c r="C200" s="570"/>
      <c r="D200" s="571"/>
      <c r="E200" s="154"/>
      <c r="F200" s="813">
        <f>SUM(F194:F199)</f>
        <v>0</v>
      </c>
    </row>
    <row r="201" spans="1:6">
      <c r="D201" s="597"/>
      <c r="E201" s="149"/>
    </row>
    <row r="204" spans="1:6" s="41" customFormat="1" ht="15">
      <c r="A204" s="607" t="s">
        <v>3734</v>
      </c>
      <c r="B204" s="608" t="s">
        <v>3735</v>
      </c>
      <c r="C204" s="609" t="s">
        <v>1</v>
      </c>
      <c r="D204" s="610" t="s">
        <v>2</v>
      </c>
      <c r="E204" s="155"/>
      <c r="F204" s="712" t="s">
        <v>3737</v>
      </c>
    </row>
    <row r="205" spans="1:6" s="41" customFormat="1" ht="15">
      <c r="A205" s="611"/>
      <c r="B205" s="612"/>
      <c r="C205" s="613"/>
      <c r="D205" s="614"/>
      <c r="E205" s="156"/>
      <c r="F205" s="713"/>
    </row>
    <row r="206" spans="1:6" s="41" customFormat="1" ht="39" customHeight="1">
      <c r="A206" s="816" t="s">
        <v>3817</v>
      </c>
      <c r="B206" s="816" t="s">
        <v>3818</v>
      </c>
      <c r="C206" s="613"/>
      <c r="D206" s="614"/>
      <c r="E206" s="156"/>
      <c r="F206" s="713"/>
    </row>
    <row r="207" spans="1:6" s="41" customFormat="1" ht="15">
      <c r="A207" s="611"/>
      <c r="B207" s="612"/>
      <c r="C207" s="613"/>
      <c r="D207" s="614"/>
      <c r="E207" s="156"/>
      <c r="F207" s="713"/>
    </row>
    <row r="208" spans="1:6" s="41" customFormat="1" ht="125.25" customHeight="1">
      <c r="A208" s="611"/>
      <c r="B208" s="615" t="s">
        <v>3819</v>
      </c>
      <c r="C208" s="613"/>
      <c r="D208" s="614"/>
      <c r="E208" s="156"/>
      <c r="F208" s="713"/>
    </row>
    <row r="209" spans="1:6" s="41" customFormat="1" ht="15">
      <c r="A209" s="616"/>
      <c r="B209" s="617"/>
      <c r="C209" s="618"/>
      <c r="D209" s="619"/>
      <c r="E209" s="157"/>
      <c r="F209" s="706"/>
    </row>
    <row r="210" spans="1:6" s="41" customFormat="1" ht="15.75" thickBot="1">
      <c r="A210" s="620" t="s">
        <v>1062</v>
      </c>
      <c r="B210" s="621" t="s">
        <v>3743</v>
      </c>
      <c r="C210" s="622"/>
      <c r="D210" s="623"/>
      <c r="E210" s="158"/>
      <c r="F210" s="714"/>
    </row>
    <row r="211" spans="1:6" s="41" customFormat="1" ht="15">
      <c r="A211" s="624"/>
      <c r="B211" s="625" t="s">
        <v>3744</v>
      </c>
      <c r="C211" s="538"/>
      <c r="D211" s="626"/>
      <c r="E211" s="159"/>
      <c r="F211" s="707"/>
    </row>
    <row r="212" spans="1:6" s="48" customFormat="1" ht="51.75" thickBot="1">
      <c r="A212" s="536" t="s">
        <v>1058</v>
      </c>
      <c r="B212" s="316" t="s">
        <v>3806</v>
      </c>
      <c r="C212" s="627" t="s">
        <v>96</v>
      </c>
      <c r="D212" s="539">
        <v>3</v>
      </c>
      <c r="E212" s="129"/>
      <c r="F212" s="707">
        <f>D212*E212</f>
        <v>0</v>
      </c>
    </row>
    <row r="213" spans="1:6" s="48" customFormat="1" ht="15.75" thickTop="1">
      <c r="A213" s="628"/>
      <c r="B213" s="629" t="s">
        <v>2642</v>
      </c>
      <c r="C213" s="630"/>
      <c r="D213" s="631"/>
      <c r="E213" s="160"/>
      <c r="F213" s="715">
        <f>SUM(F212)</f>
        <v>0</v>
      </c>
    </row>
    <row r="214" spans="1:6" s="41" customFormat="1" ht="15">
      <c r="A214" s="624"/>
      <c r="B214" s="632"/>
      <c r="C214" s="538"/>
      <c r="D214" s="626"/>
      <c r="E214" s="161"/>
      <c r="F214" s="707"/>
    </row>
    <row r="215" spans="1:6" s="49" customFormat="1">
      <c r="A215" s="633"/>
      <c r="B215" s="634" t="s">
        <v>3752</v>
      </c>
      <c r="C215" s="635"/>
      <c r="D215" s="636"/>
      <c r="E215" s="162"/>
      <c r="F215" s="716"/>
    </row>
    <row r="216" spans="1:6" s="41" customFormat="1" ht="40.5" customHeight="1">
      <c r="A216" s="536">
        <v>1</v>
      </c>
      <c r="B216" s="588" t="s">
        <v>3807</v>
      </c>
      <c r="C216" s="538"/>
      <c r="D216" s="539"/>
      <c r="E216" s="146"/>
      <c r="F216" s="706"/>
    </row>
    <row r="217" spans="1:6" s="41" customFormat="1" ht="14.25" customHeight="1">
      <c r="A217" s="589"/>
      <c r="B217" s="590" t="s">
        <v>3880</v>
      </c>
      <c r="C217" s="538" t="s">
        <v>7</v>
      </c>
      <c r="D217" s="591">
        <v>1</v>
      </c>
      <c r="E217" s="129"/>
      <c r="F217" s="707">
        <f>D217*E217</f>
        <v>0</v>
      </c>
    </row>
    <row r="218" spans="1:6" s="41" customFormat="1" ht="14.25" customHeight="1">
      <c r="A218" s="589"/>
      <c r="B218" s="590" t="s">
        <v>3881</v>
      </c>
      <c r="C218" s="538" t="s">
        <v>7</v>
      </c>
      <c r="D218" s="591">
        <v>1</v>
      </c>
      <c r="E218" s="129"/>
      <c r="F218" s="707">
        <f>D218*E218</f>
        <v>0</v>
      </c>
    </row>
    <row r="219" spans="1:6" s="41" customFormat="1" ht="14.25" customHeight="1">
      <c r="A219" s="589"/>
      <c r="B219" s="590" t="s">
        <v>3882</v>
      </c>
      <c r="C219" s="538" t="s">
        <v>7</v>
      </c>
      <c r="D219" s="591">
        <v>2</v>
      </c>
      <c r="E219" s="129"/>
      <c r="F219" s="707">
        <f>D219*E219</f>
        <v>0</v>
      </c>
    </row>
    <row r="220" spans="1:6" s="41" customFormat="1" ht="14.25" customHeight="1">
      <c r="A220" s="589"/>
      <c r="B220" s="590" t="s">
        <v>3821</v>
      </c>
      <c r="C220" s="538" t="s">
        <v>7</v>
      </c>
      <c r="D220" s="591">
        <v>2</v>
      </c>
      <c r="E220" s="129"/>
      <c r="F220" s="707">
        <f>D220*E220</f>
        <v>0</v>
      </c>
    </row>
    <row r="221" spans="1:6" s="41" customFormat="1" ht="14.25" customHeight="1">
      <c r="A221" s="589"/>
      <c r="B221" s="590"/>
      <c r="C221" s="538"/>
      <c r="D221" s="591"/>
      <c r="E221" s="129"/>
      <c r="F221" s="707"/>
    </row>
    <row r="222" spans="1:6" s="50" customFormat="1" ht="340.5" customHeight="1">
      <c r="A222" s="536">
        <v>2</v>
      </c>
      <c r="B222" s="637" t="s">
        <v>3883</v>
      </c>
      <c r="C222" s="638"/>
      <c r="D222" s="639"/>
      <c r="E222" s="163"/>
      <c r="F222" s="639"/>
    </row>
    <row r="223" spans="1:6" s="50" customFormat="1">
      <c r="A223" s="640"/>
      <c r="B223" s="641" t="s">
        <v>3823</v>
      </c>
      <c r="C223" s="538" t="s">
        <v>6</v>
      </c>
      <c r="D223" s="539">
        <v>35</v>
      </c>
      <c r="E223" s="164"/>
      <c r="F223" s="707">
        <f>D223*E223</f>
        <v>0</v>
      </c>
    </row>
    <row r="224" spans="1:6" s="50" customFormat="1">
      <c r="A224" s="640"/>
      <c r="B224" s="641" t="s">
        <v>3824</v>
      </c>
      <c r="C224" s="538" t="s">
        <v>6</v>
      </c>
      <c r="D224" s="539">
        <v>210</v>
      </c>
      <c r="E224" s="164"/>
      <c r="F224" s="707">
        <f>D224*E224</f>
        <v>0</v>
      </c>
    </row>
    <row r="225" spans="1:7" s="50" customFormat="1">
      <c r="A225" s="640"/>
      <c r="B225" s="641" t="s">
        <v>3825</v>
      </c>
      <c r="C225" s="538" t="s">
        <v>6</v>
      </c>
      <c r="D225" s="539">
        <v>110</v>
      </c>
      <c r="E225" s="164"/>
      <c r="F225" s="707">
        <f>D225*E225</f>
        <v>0</v>
      </c>
    </row>
    <row r="226" spans="1:7" s="50" customFormat="1">
      <c r="A226" s="640"/>
      <c r="B226" s="641" t="s">
        <v>3826</v>
      </c>
      <c r="C226" s="538" t="s">
        <v>6</v>
      </c>
      <c r="D226" s="539">
        <v>68</v>
      </c>
      <c r="E226" s="164"/>
      <c r="F226" s="707">
        <f>D226*E226</f>
        <v>0</v>
      </c>
    </row>
    <row r="227" spans="1:7" s="50" customFormat="1">
      <c r="A227" s="640"/>
      <c r="B227" s="641" t="s">
        <v>3827</v>
      </c>
      <c r="C227" s="538" t="s">
        <v>6</v>
      </c>
      <c r="D227" s="539">
        <v>18</v>
      </c>
      <c r="E227" s="164"/>
      <c r="F227" s="707">
        <f>D227*E227</f>
        <v>0</v>
      </c>
    </row>
    <row r="228" spans="1:7" s="50" customFormat="1">
      <c r="A228" s="640"/>
      <c r="B228" s="641"/>
      <c r="C228" s="538"/>
      <c r="D228" s="539"/>
      <c r="E228" s="164"/>
      <c r="F228" s="707"/>
    </row>
    <row r="229" spans="1:7" s="41" customFormat="1" ht="15">
      <c r="A229" s="536"/>
      <c r="B229" s="537"/>
      <c r="C229" s="538"/>
      <c r="D229" s="539"/>
      <c r="E229" s="164"/>
      <c r="F229" s="717"/>
    </row>
    <row r="230" spans="1:7" s="41" customFormat="1" ht="69" customHeight="1">
      <c r="A230" s="536" t="s">
        <v>1092</v>
      </c>
      <c r="B230" s="588" t="s">
        <v>3829</v>
      </c>
      <c r="C230" s="538" t="s">
        <v>7</v>
      </c>
      <c r="D230" s="539">
        <v>33</v>
      </c>
      <c r="E230" s="164"/>
      <c r="F230" s="707">
        <f>D230*E230</f>
        <v>0</v>
      </c>
    </row>
    <row r="231" spans="1:7" s="41" customFormat="1" ht="15">
      <c r="A231" s="536"/>
      <c r="B231" s="537" t="s">
        <v>3830</v>
      </c>
      <c r="C231" s="538" t="s">
        <v>7</v>
      </c>
      <c r="D231" s="539">
        <v>11</v>
      </c>
      <c r="E231" s="129"/>
      <c r="F231" s="707">
        <f>D231*E231</f>
        <v>0</v>
      </c>
      <c r="G231" s="40"/>
    </row>
    <row r="232" spans="1:7" s="41" customFormat="1" ht="15">
      <c r="A232" s="536"/>
      <c r="B232" s="537"/>
      <c r="C232" s="538"/>
      <c r="D232" s="539"/>
      <c r="E232" s="164"/>
      <c r="F232" s="717"/>
    </row>
    <row r="233" spans="1:7" s="51" customFormat="1">
      <c r="A233" s="536"/>
      <c r="B233" s="588"/>
      <c r="C233" s="538"/>
      <c r="D233" s="539"/>
      <c r="E233" s="164"/>
      <c r="F233" s="659"/>
    </row>
    <row r="234" spans="1:7" s="51" customFormat="1" ht="38.25">
      <c r="A234" s="536">
        <v>4</v>
      </c>
      <c r="B234" s="588" t="s">
        <v>3831</v>
      </c>
      <c r="C234" s="538" t="s">
        <v>96</v>
      </c>
      <c r="D234" s="539">
        <v>1</v>
      </c>
      <c r="E234" s="129"/>
      <c r="F234" s="707">
        <f>D234*E234</f>
        <v>0</v>
      </c>
    </row>
    <row r="235" spans="1:7" s="41" customFormat="1" ht="15">
      <c r="A235" s="536"/>
      <c r="B235" s="537"/>
      <c r="C235" s="538"/>
      <c r="D235" s="539"/>
      <c r="E235" s="129"/>
      <c r="F235" s="713"/>
      <c r="G235" s="40"/>
    </row>
    <row r="236" spans="1:7" s="41" customFormat="1" ht="15">
      <c r="A236" s="536"/>
      <c r="B236" s="537"/>
      <c r="C236" s="538"/>
      <c r="D236" s="539"/>
      <c r="E236" s="129"/>
      <c r="F236" s="699"/>
      <c r="G236" s="40"/>
    </row>
    <row r="237" spans="1:7" s="41" customFormat="1" ht="63.75">
      <c r="A237" s="536">
        <v>5</v>
      </c>
      <c r="B237" s="588" t="s">
        <v>3832</v>
      </c>
      <c r="C237" s="538" t="s">
        <v>96</v>
      </c>
      <c r="D237" s="539">
        <v>1</v>
      </c>
      <c r="E237" s="129"/>
      <c r="F237" s="707">
        <f>D237*E237</f>
        <v>0</v>
      </c>
    </row>
    <row r="238" spans="1:7" s="41" customFormat="1" ht="15.75" thickBot="1">
      <c r="A238" s="642"/>
      <c r="B238" s="643"/>
      <c r="C238" s="644"/>
      <c r="D238" s="645"/>
      <c r="E238" s="165"/>
      <c r="F238" s="718"/>
    </row>
    <row r="239" spans="1:7" s="41" customFormat="1" ht="16.5" customHeight="1" thickTop="1">
      <c r="A239" s="624"/>
      <c r="B239" s="632" t="s">
        <v>2642</v>
      </c>
      <c r="C239" s="538"/>
      <c r="D239" s="626"/>
      <c r="E239" s="161"/>
      <c r="F239" s="817">
        <f>SUM(F216:F238)</f>
        <v>0</v>
      </c>
    </row>
    <row r="240" spans="1:7" s="41" customFormat="1" ht="15" hidden="1">
      <c r="A240" s="646"/>
      <c r="B240" s="537"/>
      <c r="C240" s="538"/>
      <c r="D240" s="539"/>
      <c r="E240" s="164"/>
      <c r="F240" s="717"/>
    </row>
    <row r="241" spans="1:6" s="41" customFormat="1" ht="15" hidden="1">
      <c r="A241" s="647"/>
      <c r="B241" s="648"/>
      <c r="C241" s="618"/>
      <c r="D241" s="649"/>
      <c r="E241" s="146"/>
      <c r="F241" s="717"/>
    </row>
    <row r="242" spans="1:6" s="41" customFormat="1" ht="15" hidden="1">
      <c r="A242" s="646"/>
      <c r="B242" s="537"/>
      <c r="C242" s="538"/>
      <c r="D242" s="539"/>
      <c r="E242" s="146"/>
      <c r="F242" s="717"/>
    </row>
    <row r="243" spans="1:6" s="41" customFormat="1" ht="71.25" hidden="1" customHeight="1">
      <c r="A243" s="647"/>
      <c r="B243" s="648"/>
      <c r="C243" s="618"/>
      <c r="D243" s="649"/>
      <c r="E243" s="146"/>
      <c r="F243" s="717"/>
    </row>
    <row r="244" spans="1:6" s="41" customFormat="1" ht="57" hidden="1" customHeight="1">
      <c r="A244" s="646"/>
      <c r="B244" s="537"/>
      <c r="C244" s="538"/>
      <c r="D244" s="539"/>
      <c r="E244" s="146"/>
      <c r="F244" s="717"/>
    </row>
    <row r="245" spans="1:6" s="41" customFormat="1" ht="15" hidden="1">
      <c r="A245" s="646"/>
      <c r="B245" s="537"/>
      <c r="C245" s="538"/>
      <c r="D245" s="539"/>
      <c r="E245" s="146"/>
      <c r="F245" s="717"/>
    </row>
    <row r="246" spans="1:6" s="41" customFormat="1" ht="15" hidden="1">
      <c r="A246" s="647"/>
      <c r="B246" s="648"/>
      <c r="C246" s="618"/>
      <c r="D246" s="649"/>
      <c r="E246" s="146"/>
      <c r="F246" s="717"/>
    </row>
    <row r="247" spans="1:6" s="41" customFormat="1" ht="15" hidden="1">
      <c r="A247" s="646"/>
      <c r="B247" s="537"/>
      <c r="C247" s="538"/>
      <c r="D247" s="539"/>
      <c r="E247" s="146"/>
      <c r="F247" s="717"/>
    </row>
    <row r="248" spans="1:6" s="41" customFormat="1" ht="15" hidden="1">
      <c r="A248" s="646"/>
      <c r="B248" s="537"/>
      <c r="C248" s="538"/>
      <c r="D248" s="539"/>
      <c r="E248" s="146"/>
      <c r="F248" s="717"/>
    </row>
    <row r="249" spans="1:6" s="41" customFormat="1" ht="15" hidden="1">
      <c r="A249" s="646"/>
      <c r="B249" s="537"/>
      <c r="C249" s="538"/>
      <c r="D249" s="539"/>
      <c r="E249" s="146"/>
      <c r="F249" s="717"/>
    </row>
    <row r="250" spans="1:6" s="41" customFormat="1" ht="15" hidden="1">
      <c r="A250" s="646"/>
      <c r="B250" s="537"/>
      <c r="C250" s="538"/>
      <c r="D250" s="539"/>
      <c r="E250" s="146"/>
      <c r="F250" s="717"/>
    </row>
    <row r="251" spans="1:6" s="41" customFormat="1" ht="15" hidden="1">
      <c r="A251" s="646"/>
      <c r="B251" s="537"/>
      <c r="C251" s="538"/>
      <c r="D251" s="539"/>
      <c r="E251" s="146"/>
      <c r="F251" s="717"/>
    </row>
    <row r="252" spans="1:6" s="41" customFormat="1" ht="15" hidden="1">
      <c r="A252" s="646"/>
      <c r="B252" s="537"/>
      <c r="C252" s="538"/>
      <c r="D252" s="539"/>
      <c r="E252" s="146"/>
      <c r="F252" s="717"/>
    </row>
    <row r="253" spans="1:6" s="41" customFormat="1" ht="15" hidden="1">
      <c r="A253" s="646"/>
      <c r="B253" s="537"/>
      <c r="C253" s="538"/>
      <c r="D253" s="539"/>
      <c r="E253" s="146"/>
      <c r="F253" s="717"/>
    </row>
    <row r="254" spans="1:6" s="41" customFormat="1" ht="15" hidden="1">
      <c r="A254" s="646"/>
      <c r="B254" s="537"/>
      <c r="C254" s="538"/>
      <c r="D254" s="539"/>
      <c r="E254" s="146"/>
      <c r="F254" s="717"/>
    </row>
    <row r="255" spans="1:6" s="41" customFormat="1" ht="15" hidden="1">
      <c r="A255" s="646"/>
      <c r="B255" s="537"/>
      <c r="C255" s="538"/>
      <c r="D255" s="539"/>
      <c r="E255" s="146"/>
      <c r="F255" s="717"/>
    </row>
    <row r="256" spans="1:6" s="41" customFormat="1" ht="15" hidden="1">
      <c r="A256" s="646"/>
      <c r="B256" s="537"/>
      <c r="C256" s="538"/>
      <c r="D256" s="539"/>
      <c r="E256" s="146"/>
      <c r="F256" s="717"/>
    </row>
    <row r="257" spans="1:7" s="41" customFormat="1" ht="15">
      <c r="A257" s="646"/>
      <c r="B257" s="537"/>
      <c r="C257" s="538"/>
      <c r="D257" s="539"/>
      <c r="E257" s="146"/>
      <c r="F257" s="717"/>
    </row>
    <row r="258" spans="1:7" s="41" customFormat="1" ht="15.75" thickBot="1">
      <c r="A258" s="620" t="s">
        <v>1071</v>
      </c>
      <c r="B258" s="621" t="s">
        <v>3763</v>
      </c>
      <c r="C258" s="622"/>
      <c r="D258" s="650"/>
      <c r="E258" s="166"/>
      <c r="F258" s="719"/>
    </row>
    <row r="259" spans="1:7" s="41" customFormat="1" ht="15">
      <c r="A259" s="624"/>
      <c r="B259" s="625" t="s">
        <v>3744</v>
      </c>
      <c r="C259" s="538"/>
      <c r="D259" s="649"/>
      <c r="E259" s="146"/>
      <c r="F259" s="717"/>
    </row>
    <row r="260" spans="1:7" s="41" customFormat="1" ht="15">
      <c r="A260" s="624"/>
      <c r="B260" s="651"/>
      <c r="C260" s="538"/>
      <c r="D260" s="649"/>
      <c r="E260" s="146"/>
      <c r="F260" s="717"/>
    </row>
    <row r="261" spans="1:7" s="41" customFormat="1" ht="62.25" customHeight="1">
      <c r="A261" s="536" t="s">
        <v>1058</v>
      </c>
      <c r="B261" s="316" t="s">
        <v>3833</v>
      </c>
      <c r="C261" s="627" t="s">
        <v>96</v>
      </c>
      <c r="D261" s="539">
        <v>2</v>
      </c>
      <c r="E261" s="129"/>
      <c r="F261" s="707">
        <f>D261*E261</f>
        <v>0</v>
      </c>
    </row>
    <row r="262" spans="1:7" s="41" customFormat="1" ht="15">
      <c r="A262" s="536"/>
      <c r="B262" s="316"/>
      <c r="C262" s="627"/>
      <c r="D262" s="539"/>
      <c r="E262" s="167"/>
      <c r="F262" s="707"/>
    </row>
    <row r="263" spans="1:7" s="41" customFormat="1" ht="269.25" customHeight="1">
      <c r="A263" s="536">
        <v>2</v>
      </c>
      <c r="B263" s="588" t="s">
        <v>3834</v>
      </c>
      <c r="C263" s="538"/>
      <c r="D263" s="539"/>
      <c r="E263" s="129"/>
      <c r="F263" s="699"/>
      <c r="G263" s="40"/>
    </row>
    <row r="264" spans="1:7" s="41" customFormat="1" ht="15">
      <c r="A264" s="536"/>
      <c r="B264" s="537"/>
      <c r="C264" s="538" t="s">
        <v>7</v>
      </c>
      <c r="D264" s="539">
        <v>9</v>
      </c>
      <c r="E264" s="129"/>
      <c r="F264" s="707">
        <f>D264*E264</f>
        <v>0</v>
      </c>
      <c r="G264" s="40"/>
    </row>
    <row r="265" spans="1:7" s="41" customFormat="1" ht="15">
      <c r="A265" s="536"/>
      <c r="B265" s="537"/>
      <c r="C265" s="538"/>
      <c r="D265" s="539"/>
      <c r="E265" s="129"/>
      <c r="F265" s="707"/>
      <c r="G265" s="40"/>
    </row>
    <row r="266" spans="1:7" s="41" customFormat="1" ht="211.5" customHeight="1">
      <c r="A266" s="536">
        <v>3</v>
      </c>
      <c r="B266" s="588" t="s">
        <v>3835</v>
      </c>
      <c r="C266" s="538"/>
      <c r="D266" s="539"/>
      <c r="E266" s="129"/>
      <c r="F266" s="699"/>
      <c r="G266" s="40"/>
    </row>
    <row r="267" spans="1:7" s="41" customFormat="1" ht="15">
      <c r="A267" s="536"/>
      <c r="B267" s="537"/>
      <c r="C267" s="538" t="s">
        <v>7</v>
      </c>
      <c r="D267" s="539">
        <v>4</v>
      </c>
      <c r="E267" s="129"/>
      <c r="F267" s="707">
        <f>D267*E267</f>
        <v>0</v>
      </c>
      <c r="G267" s="40"/>
    </row>
    <row r="268" spans="1:7" s="41" customFormat="1" ht="29.25" customHeight="1">
      <c r="A268" s="536"/>
      <c r="B268" s="537" t="s">
        <v>3758</v>
      </c>
      <c r="C268" s="538"/>
      <c r="D268" s="539"/>
      <c r="E268" s="129"/>
      <c r="F268" s="699"/>
      <c r="G268" s="40"/>
    </row>
    <row r="269" spans="1:7" s="41" customFormat="1" ht="15">
      <c r="A269" s="536"/>
      <c r="B269" s="537"/>
      <c r="C269" s="538"/>
      <c r="D269" s="539"/>
      <c r="E269" s="129"/>
      <c r="F269" s="707"/>
      <c r="G269" s="40"/>
    </row>
    <row r="270" spans="1:7" s="41" customFormat="1" ht="15.75" thickBot="1">
      <c r="A270" s="642"/>
      <c r="B270" s="643"/>
      <c r="C270" s="644"/>
      <c r="D270" s="645"/>
      <c r="E270" s="168"/>
      <c r="F270" s="707"/>
    </row>
    <row r="271" spans="1:7" s="41" customFormat="1" ht="15.75" thickTop="1">
      <c r="A271" s="818"/>
      <c r="B271" s="819" t="s">
        <v>2642</v>
      </c>
      <c r="C271" s="820"/>
      <c r="D271" s="821"/>
      <c r="E271" s="822"/>
      <c r="F271" s="715">
        <f>SUM(F261:F270)</f>
        <v>0</v>
      </c>
    </row>
    <row r="272" spans="1:7" s="41" customFormat="1" ht="12" customHeight="1">
      <c r="A272" s="652"/>
      <c r="B272" s="653"/>
      <c r="C272" s="618"/>
      <c r="D272" s="649"/>
      <c r="E272" s="146"/>
      <c r="F272" s="717"/>
    </row>
    <row r="273" spans="1:6" s="41" customFormat="1" ht="54" customHeight="1">
      <c r="A273" s="654"/>
      <c r="B273" s="655" t="s">
        <v>3837</v>
      </c>
      <c r="C273" s="538"/>
      <c r="D273" s="539"/>
      <c r="E273" s="164"/>
      <c r="F273" s="717"/>
    </row>
    <row r="274" spans="1:6" s="50" customFormat="1" ht="220.5" customHeight="1">
      <c r="A274" s="536" t="s">
        <v>1058</v>
      </c>
      <c r="B274" s="641" t="s">
        <v>3838</v>
      </c>
      <c r="C274" s="638"/>
      <c r="D274" s="639"/>
      <c r="E274" s="163"/>
      <c r="F274" s="639"/>
    </row>
    <row r="275" spans="1:6" s="50" customFormat="1">
      <c r="A275" s="640"/>
      <c r="B275" s="641" t="s">
        <v>3839</v>
      </c>
      <c r="C275" s="538" t="s">
        <v>6</v>
      </c>
      <c r="D275" s="539">
        <v>125</v>
      </c>
      <c r="E275" s="164"/>
      <c r="F275" s="707">
        <f>D275*E275</f>
        <v>0</v>
      </c>
    </row>
    <row r="276" spans="1:6" s="50" customFormat="1">
      <c r="A276" s="640"/>
      <c r="B276" s="641" t="s">
        <v>3840</v>
      </c>
      <c r="C276" s="538" t="s">
        <v>6</v>
      </c>
      <c r="D276" s="539">
        <v>28</v>
      </c>
      <c r="E276" s="164"/>
      <c r="F276" s="707">
        <f>D276*E276</f>
        <v>0</v>
      </c>
    </row>
    <row r="277" spans="1:6" s="50" customFormat="1">
      <c r="A277" s="640"/>
      <c r="B277" s="641" t="s">
        <v>3799</v>
      </c>
      <c r="C277" s="538" t="s">
        <v>6</v>
      </c>
      <c r="D277" s="539">
        <v>16</v>
      </c>
      <c r="E277" s="164"/>
      <c r="F277" s="707">
        <f>D277*E277</f>
        <v>0</v>
      </c>
    </row>
    <row r="278" spans="1:6" s="50" customFormat="1">
      <c r="A278" s="640"/>
      <c r="B278" s="641"/>
      <c r="C278" s="538"/>
      <c r="D278" s="539"/>
      <c r="E278" s="164"/>
      <c r="F278" s="707"/>
    </row>
    <row r="279" spans="1:6" s="41" customFormat="1" ht="15">
      <c r="A279" s="656"/>
      <c r="B279" s="657"/>
      <c r="C279" s="656"/>
      <c r="D279" s="656"/>
      <c r="E279" s="169"/>
      <c r="F279" s="680"/>
    </row>
    <row r="280" spans="1:6" s="52" customFormat="1" ht="105">
      <c r="A280" s="536" t="s">
        <v>1067</v>
      </c>
      <c r="B280" s="658" t="s">
        <v>3841</v>
      </c>
      <c r="C280" s="659"/>
      <c r="D280" s="660"/>
      <c r="E280" s="171"/>
      <c r="F280" s="720"/>
    </row>
    <row r="281" spans="1:6" s="41" customFormat="1" ht="15">
      <c r="A281" s="656"/>
      <c r="B281" s="657"/>
      <c r="C281" s="538" t="s">
        <v>96</v>
      </c>
      <c r="D281" s="539">
        <v>1</v>
      </c>
      <c r="E281" s="129"/>
      <c r="F281" s="707">
        <f>D281*E281</f>
        <v>0</v>
      </c>
    </row>
    <row r="282" spans="1:6" s="41" customFormat="1" ht="15">
      <c r="A282" s="656"/>
      <c r="B282" s="657"/>
      <c r="C282" s="538"/>
      <c r="D282" s="539"/>
      <c r="E282" s="129"/>
      <c r="F282" s="707"/>
    </row>
    <row r="283" spans="1:6" s="52" customFormat="1" ht="88.5" customHeight="1">
      <c r="A283" s="536">
        <v>3</v>
      </c>
      <c r="B283" s="661" t="s">
        <v>3842</v>
      </c>
      <c r="C283" s="659"/>
      <c r="D283" s="660"/>
      <c r="E283" s="171"/>
      <c r="F283" s="720"/>
    </row>
    <row r="284" spans="1:6" s="41" customFormat="1" ht="15">
      <c r="A284" s="656"/>
      <c r="B284" s="657"/>
      <c r="C284" s="538" t="s">
        <v>96</v>
      </c>
      <c r="D284" s="539">
        <v>8</v>
      </c>
      <c r="E284" s="129"/>
      <c r="F284" s="707">
        <f>D284*E284</f>
        <v>0</v>
      </c>
    </row>
    <row r="285" spans="1:6" s="41" customFormat="1" ht="15">
      <c r="A285" s="656"/>
      <c r="B285" s="657"/>
      <c r="C285" s="538"/>
      <c r="D285" s="539"/>
      <c r="E285" s="129"/>
      <c r="F285" s="707"/>
    </row>
    <row r="286" spans="1:6" s="41" customFormat="1" ht="15.75" thickBot="1">
      <c r="A286" s="662"/>
      <c r="B286" s="657"/>
      <c r="C286" s="613"/>
      <c r="D286" s="663"/>
      <c r="E286" s="169"/>
      <c r="F286" s="680"/>
    </row>
    <row r="287" spans="1:6" s="41" customFormat="1" ht="15.75" thickTop="1">
      <c r="A287" s="628"/>
      <c r="B287" s="629" t="s">
        <v>2642</v>
      </c>
      <c r="C287" s="630"/>
      <c r="D287" s="631"/>
      <c r="E287" s="160"/>
      <c r="F287" s="715">
        <f>SUM(F274:F286)</f>
        <v>0</v>
      </c>
    </row>
    <row r="288" spans="1:6" s="41" customFormat="1" ht="15">
      <c r="A288" s="536"/>
      <c r="B288" s="657"/>
      <c r="C288" s="613"/>
      <c r="D288" s="663"/>
      <c r="E288" s="169"/>
      <c r="F288" s="680"/>
    </row>
    <row r="289" spans="1:7" s="41" customFormat="1" ht="15">
      <c r="A289" s="536"/>
      <c r="B289" s="657"/>
      <c r="C289" s="613"/>
      <c r="D289" s="663"/>
      <c r="E289" s="169"/>
      <c r="F289" s="680"/>
    </row>
    <row r="290" spans="1:7" s="41" customFormat="1" ht="15.75" thickBot="1">
      <c r="A290" s="620" t="s">
        <v>1121</v>
      </c>
      <c r="B290" s="621" t="s">
        <v>3843</v>
      </c>
      <c r="C290" s="622"/>
      <c r="D290" s="650"/>
      <c r="E290" s="172"/>
      <c r="F290" s="721"/>
    </row>
    <row r="291" spans="1:7" s="41" customFormat="1" ht="15">
      <c r="A291" s="664"/>
      <c r="B291" s="665"/>
      <c r="C291" s="627"/>
      <c r="D291" s="649"/>
      <c r="E291" s="173"/>
      <c r="F291" s="722"/>
    </row>
    <row r="292" spans="1:7" s="41" customFormat="1" ht="15">
      <c r="A292" s="662"/>
      <c r="B292" s="666"/>
      <c r="C292" s="613"/>
      <c r="D292" s="663"/>
      <c r="E292" s="169"/>
      <c r="F292" s="680"/>
    </row>
    <row r="293" spans="1:7" s="41" customFormat="1" ht="273.75" customHeight="1">
      <c r="A293" s="536" t="s">
        <v>1058</v>
      </c>
      <c r="B293" s="667" t="s">
        <v>3844</v>
      </c>
      <c r="C293" s="613" t="s">
        <v>7</v>
      </c>
      <c r="D293" s="663">
        <v>17</v>
      </c>
      <c r="E293" s="169"/>
      <c r="F293" s="707">
        <f>D293*E293</f>
        <v>0</v>
      </c>
    </row>
    <row r="294" spans="1:7" s="41" customFormat="1" ht="15">
      <c r="A294" s="662"/>
      <c r="B294" s="657"/>
      <c r="C294" s="613"/>
      <c r="D294" s="663"/>
      <c r="E294" s="169"/>
      <c r="F294" s="680"/>
    </row>
    <row r="295" spans="1:7" s="41" customFormat="1" ht="252.75" customHeight="1">
      <c r="A295" s="536">
        <v>2</v>
      </c>
      <c r="B295" s="667" t="s">
        <v>3845</v>
      </c>
      <c r="C295" s="613" t="s">
        <v>7</v>
      </c>
      <c r="D295" s="663">
        <v>2</v>
      </c>
      <c r="E295" s="169"/>
      <c r="F295" s="707">
        <f>D295*E295</f>
        <v>0</v>
      </c>
    </row>
    <row r="296" spans="1:7" s="41" customFormat="1" ht="15">
      <c r="A296" s="662"/>
      <c r="B296" s="657"/>
      <c r="C296" s="613"/>
      <c r="D296" s="663"/>
      <c r="E296" s="169"/>
      <c r="F296" s="680"/>
    </row>
    <row r="297" spans="1:7" s="41" customFormat="1" ht="12" customHeight="1">
      <c r="A297" s="662"/>
      <c r="B297" s="657"/>
      <c r="C297" s="613"/>
      <c r="D297" s="663"/>
      <c r="E297" s="169"/>
      <c r="F297" s="680"/>
    </row>
    <row r="298" spans="1:7" s="51" customFormat="1" ht="265.5" customHeight="1">
      <c r="A298" s="536">
        <v>3</v>
      </c>
      <c r="B298" s="588" t="s">
        <v>3846</v>
      </c>
      <c r="C298" s="538" t="s">
        <v>7</v>
      </c>
      <c r="D298" s="626">
        <v>11</v>
      </c>
      <c r="E298" s="161"/>
      <c r="F298" s="707">
        <f>D298*E298</f>
        <v>0</v>
      </c>
    </row>
    <row r="299" spans="1:7" s="41" customFormat="1" ht="15">
      <c r="A299" s="536"/>
      <c r="B299" s="537"/>
      <c r="C299" s="538"/>
      <c r="D299" s="539"/>
      <c r="E299" s="129"/>
      <c r="F299" s="707"/>
      <c r="G299" s="40"/>
    </row>
    <row r="300" spans="1:7" s="53" customFormat="1" ht="19.5" customHeight="1">
      <c r="A300" s="668">
        <v>4</v>
      </c>
      <c r="B300" s="669" t="s">
        <v>3848</v>
      </c>
      <c r="C300" s="670"/>
      <c r="D300" s="671"/>
      <c r="E300" s="174"/>
      <c r="F300" s="700"/>
    </row>
    <row r="301" spans="1:7" s="53" customFormat="1" ht="25.5">
      <c r="A301" s="668"/>
      <c r="B301" s="669" t="s">
        <v>3849</v>
      </c>
      <c r="C301" s="670" t="s">
        <v>7</v>
      </c>
      <c r="D301" s="671">
        <v>17</v>
      </c>
      <c r="E301" s="174"/>
      <c r="F301" s="700">
        <f>E301*D301</f>
        <v>0</v>
      </c>
    </row>
    <row r="302" spans="1:7" s="41" customFormat="1" ht="29.25" customHeight="1">
      <c r="A302" s="536"/>
      <c r="B302" s="537" t="s">
        <v>3758</v>
      </c>
      <c r="C302" s="538"/>
      <c r="D302" s="539"/>
      <c r="E302" s="129"/>
      <c r="F302" s="699"/>
      <c r="G302" s="40"/>
    </row>
    <row r="303" spans="1:7" s="53" customFormat="1" ht="51">
      <c r="A303" s="668"/>
      <c r="B303" s="669" t="s">
        <v>3850</v>
      </c>
      <c r="C303" s="672"/>
      <c r="D303" s="672"/>
      <c r="E303" s="175"/>
      <c r="F303" s="672"/>
    </row>
    <row r="304" spans="1:7" s="53" customFormat="1">
      <c r="A304" s="668"/>
      <c r="B304" s="669" t="s">
        <v>3851</v>
      </c>
      <c r="C304" s="670"/>
      <c r="D304" s="671"/>
      <c r="E304" s="174"/>
      <c r="F304" s="700"/>
    </row>
    <row r="305" spans="1:6" s="53" customFormat="1" ht="25.5">
      <c r="A305" s="668"/>
      <c r="B305" s="669" t="s">
        <v>3852</v>
      </c>
      <c r="C305" s="670" t="s">
        <v>7</v>
      </c>
      <c r="D305" s="671">
        <v>26</v>
      </c>
      <c r="E305" s="174"/>
      <c r="F305" s="700">
        <f>E305*D305</f>
        <v>0</v>
      </c>
    </row>
    <row r="306" spans="1:6" s="53" customFormat="1">
      <c r="A306" s="668"/>
      <c r="B306" s="669"/>
      <c r="C306" s="670"/>
      <c r="D306" s="671"/>
      <c r="E306" s="174"/>
      <c r="F306" s="700"/>
    </row>
    <row r="307" spans="1:6" s="53" customFormat="1">
      <c r="A307" s="668"/>
      <c r="B307" s="669"/>
      <c r="C307" s="670"/>
      <c r="D307" s="671"/>
      <c r="E307" s="174"/>
      <c r="F307" s="700"/>
    </row>
    <row r="308" spans="1:6" s="53" customFormat="1" ht="35.25" customHeight="1">
      <c r="A308" s="668">
        <v>5</v>
      </c>
      <c r="B308" s="669" t="s">
        <v>3853</v>
      </c>
      <c r="C308" s="670"/>
      <c r="D308" s="671"/>
      <c r="E308" s="174"/>
      <c r="F308" s="700"/>
    </row>
    <row r="309" spans="1:6" s="53" customFormat="1">
      <c r="A309" s="668"/>
      <c r="B309" s="669"/>
      <c r="C309" s="670" t="s">
        <v>7</v>
      </c>
      <c r="D309" s="671">
        <v>17</v>
      </c>
      <c r="E309" s="174"/>
      <c r="F309" s="700">
        <f>E309*D309</f>
        <v>0</v>
      </c>
    </row>
    <row r="310" spans="1:6" s="53" customFormat="1">
      <c r="A310" s="668"/>
      <c r="B310" s="669"/>
      <c r="C310" s="670"/>
      <c r="D310" s="671"/>
      <c r="E310" s="174"/>
      <c r="F310" s="700"/>
    </row>
    <row r="311" spans="1:6" s="53" customFormat="1" ht="35.25" customHeight="1">
      <c r="A311" s="668">
        <v>6</v>
      </c>
      <c r="B311" s="669" t="s">
        <v>3854</v>
      </c>
      <c r="C311" s="670"/>
      <c r="D311" s="671"/>
      <c r="E311" s="174"/>
      <c r="F311" s="700"/>
    </row>
    <row r="312" spans="1:6" s="53" customFormat="1">
      <c r="A312" s="668"/>
      <c r="B312" s="669"/>
      <c r="C312" s="670" t="s">
        <v>7</v>
      </c>
      <c r="D312" s="671">
        <v>17</v>
      </c>
      <c r="E312" s="174"/>
      <c r="F312" s="700">
        <f>E312*D312</f>
        <v>0</v>
      </c>
    </row>
    <row r="313" spans="1:6" s="53" customFormat="1">
      <c r="A313" s="668"/>
      <c r="B313" s="669"/>
      <c r="C313" s="670"/>
      <c r="D313" s="671"/>
      <c r="E313" s="174"/>
      <c r="F313" s="700"/>
    </row>
    <row r="314" spans="1:6" s="54" customFormat="1" ht="123.75" customHeight="1">
      <c r="A314" s="668">
        <v>7</v>
      </c>
      <c r="B314" s="669" t="s">
        <v>3884</v>
      </c>
      <c r="C314" s="670"/>
      <c r="D314" s="671"/>
      <c r="E314" s="174"/>
      <c r="F314" s="700"/>
    </row>
    <row r="315" spans="1:6" s="53" customFormat="1">
      <c r="A315" s="668"/>
      <c r="B315" s="669"/>
      <c r="C315" s="670" t="s">
        <v>7</v>
      </c>
      <c r="D315" s="671">
        <v>12</v>
      </c>
      <c r="E315" s="174"/>
      <c r="F315" s="700">
        <f>E315*D315</f>
        <v>0</v>
      </c>
    </row>
    <row r="316" spans="1:6" s="53" customFormat="1">
      <c r="A316" s="668"/>
      <c r="B316" s="669"/>
      <c r="C316" s="670"/>
      <c r="D316" s="671"/>
      <c r="E316" s="174"/>
      <c r="F316" s="700"/>
    </row>
    <row r="317" spans="1:6" s="54" customFormat="1" ht="95.25" customHeight="1">
      <c r="A317" s="668">
        <v>8</v>
      </c>
      <c r="B317" s="669" t="s">
        <v>3858</v>
      </c>
      <c r="C317" s="670"/>
      <c r="D317" s="671"/>
      <c r="E317" s="174"/>
      <c r="F317" s="700"/>
    </row>
    <row r="318" spans="1:6" s="53" customFormat="1" ht="13.5" thickBot="1">
      <c r="A318" s="668"/>
      <c r="B318" s="669"/>
      <c r="C318" s="670" t="s">
        <v>7</v>
      </c>
      <c r="D318" s="671">
        <v>2</v>
      </c>
      <c r="E318" s="174"/>
      <c r="F318" s="700">
        <f>E318*D318</f>
        <v>0</v>
      </c>
    </row>
    <row r="319" spans="1:6" s="41" customFormat="1" ht="15.75" thickTop="1">
      <c r="A319" s="628"/>
      <c r="B319" s="629" t="s">
        <v>2642</v>
      </c>
      <c r="C319" s="630"/>
      <c r="D319" s="631"/>
      <c r="E319" s="160"/>
      <c r="F319" s="715">
        <f>SUM(F293:F318)</f>
        <v>0</v>
      </c>
    </row>
    <row r="320" spans="1:6" s="41" customFormat="1" ht="15">
      <c r="A320" s="646"/>
      <c r="B320" s="823"/>
      <c r="C320" s="627"/>
      <c r="D320" s="539"/>
      <c r="E320" s="164"/>
      <c r="F320" s="817"/>
    </row>
    <row r="321" spans="1:7" s="41" customFormat="1" ht="12" customHeight="1">
      <c r="A321" s="662"/>
      <c r="B321" s="657"/>
      <c r="C321" s="613"/>
      <c r="D321" s="663"/>
      <c r="E321" s="169"/>
      <c r="F321" s="680"/>
    </row>
    <row r="322" spans="1:7" s="41" customFormat="1" ht="26.25" thickBot="1">
      <c r="A322" s="620" t="s">
        <v>1256</v>
      </c>
      <c r="B322" s="621" t="s">
        <v>3859</v>
      </c>
      <c r="C322" s="622"/>
      <c r="D322" s="650"/>
      <c r="E322" s="172"/>
      <c r="F322" s="721"/>
    </row>
    <row r="323" spans="1:7" s="55" customFormat="1" ht="76.5" customHeight="1">
      <c r="A323" s="673"/>
      <c r="B323" s="674" t="s">
        <v>3814</v>
      </c>
      <c r="C323" s="675"/>
      <c r="D323" s="676"/>
      <c r="E323" s="176"/>
      <c r="F323" s="723"/>
    </row>
    <row r="324" spans="1:7" s="52" customFormat="1" ht="135">
      <c r="A324" s="677"/>
      <c r="B324" s="678" t="s">
        <v>3815</v>
      </c>
      <c r="C324" s="679"/>
      <c r="D324" s="680"/>
      <c r="E324" s="170"/>
      <c r="F324" s="713"/>
    </row>
    <row r="325" spans="1:7" s="41" customFormat="1" ht="102">
      <c r="A325" s="624"/>
      <c r="B325" s="588" t="s">
        <v>3860</v>
      </c>
      <c r="C325" s="538"/>
      <c r="D325" s="626"/>
      <c r="E325" s="161"/>
      <c r="F325" s="707"/>
      <c r="G325" s="48"/>
    </row>
    <row r="326" spans="1:7" s="41" customFormat="1" ht="51">
      <c r="A326" s="624"/>
      <c r="B326" s="588" t="s">
        <v>3861</v>
      </c>
      <c r="C326" s="538"/>
      <c r="D326" s="626"/>
      <c r="E326" s="161"/>
      <c r="F326" s="707"/>
      <c r="G326" s="48"/>
    </row>
    <row r="327" spans="1:7" s="41" customFormat="1" ht="89.25">
      <c r="A327" s="624"/>
      <c r="B327" s="588" t="s">
        <v>3862</v>
      </c>
      <c r="C327" s="538"/>
      <c r="D327" s="626"/>
      <c r="E327" s="161"/>
      <c r="F327" s="707"/>
      <c r="G327" s="48"/>
    </row>
    <row r="328" spans="1:7" s="41" customFormat="1" ht="51">
      <c r="A328" s="624"/>
      <c r="B328" s="588" t="s">
        <v>3863</v>
      </c>
      <c r="C328" s="538"/>
      <c r="D328" s="626"/>
      <c r="E328" s="161"/>
      <c r="F328" s="707"/>
      <c r="G328" s="48"/>
    </row>
    <row r="329" spans="1:7" s="41" customFormat="1" ht="15.75" thickBot="1">
      <c r="A329" s="624"/>
      <c r="B329" s="681"/>
      <c r="C329" s="538" t="s">
        <v>96</v>
      </c>
      <c r="D329" s="671">
        <v>1</v>
      </c>
      <c r="E329" s="174"/>
      <c r="F329" s="700">
        <f>E329*D329</f>
        <v>0</v>
      </c>
      <c r="G329" s="48"/>
    </row>
    <row r="330" spans="1:7" s="41" customFormat="1" ht="15.75" thickTop="1">
      <c r="A330" s="628"/>
      <c r="B330" s="629" t="s">
        <v>2642</v>
      </c>
      <c r="C330" s="630"/>
      <c r="D330" s="631"/>
      <c r="E330" s="160"/>
      <c r="F330" s="715">
        <f>SUM(F329)</f>
        <v>0</v>
      </c>
    </row>
    <row r="331" spans="1:7" s="41" customFormat="1" ht="15">
      <c r="A331" s="662"/>
      <c r="B331" s="657"/>
      <c r="C331" s="613"/>
      <c r="D331" s="663"/>
      <c r="E331" s="169"/>
      <c r="F331" s="680"/>
    </row>
    <row r="332" spans="1:7" s="41" customFormat="1" ht="15">
      <c r="A332" s="662"/>
      <c r="B332" s="657"/>
      <c r="C332" s="613"/>
      <c r="D332" s="663"/>
      <c r="E332" s="169"/>
      <c r="F332" s="680"/>
    </row>
    <row r="333" spans="1:7" s="41" customFormat="1" ht="15">
      <c r="A333" s="662"/>
      <c r="B333" s="657"/>
      <c r="C333" s="613"/>
      <c r="D333" s="663"/>
      <c r="E333" s="169"/>
      <c r="F333" s="680"/>
    </row>
    <row r="334" spans="1:7" s="41" customFormat="1" ht="16.5" thickBot="1">
      <c r="A334" s="824"/>
      <c r="B334" s="825" t="s">
        <v>3864</v>
      </c>
      <c r="C334" s="682"/>
      <c r="D334" s="683"/>
      <c r="E334" s="177"/>
      <c r="F334" s="724"/>
    </row>
    <row r="335" spans="1:7" s="41" customFormat="1" ht="12" customHeight="1">
      <c r="A335" s="826"/>
      <c r="B335" s="827"/>
      <c r="C335" s="684"/>
      <c r="D335" s="685"/>
      <c r="E335" s="178"/>
      <c r="F335" s="828"/>
    </row>
    <row r="336" spans="1:7" s="41" customFormat="1" ht="15">
      <c r="A336" s="829" t="str">
        <f>A210</f>
        <v>I</v>
      </c>
      <c r="B336" s="827" t="str">
        <f>B210</f>
        <v>VODOVOD</v>
      </c>
      <c r="C336" s="684"/>
      <c r="D336" s="685"/>
      <c r="E336" s="178"/>
      <c r="F336" s="828"/>
    </row>
    <row r="337" spans="1:6" s="41" customFormat="1" ht="15">
      <c r="A337" s="829"/>
      <c r="B337" s="826" t="str">
        <f>B211</f>
        <v>građevinski radovi</v>
      </c>
      <c r="C337" s="684"/>
      <c r="D337" s="685"/>
      <c r="E337" s="178"/>
      <c r="F337" s="817">
        <f>F213</f>
        <v>0</v>
      </c>
    </row>
    <row r="338" spans="1:6" s="41" customFormat="1" ht="38.25">
      <c r="A338" s="829"/>
      <c r="B338" s="826" t="str">
        <f>B273</f>
        <v>monterski radovi - OBRAĐENE INSTALACIJE KANALIZACIJE U TEMELJIMA, PODU I ZIDOVIMA</v>
      </c>
      <c r="C338" s="686"/>
      <c r="D338" s="687"/>
      <c r="E338" s="164"/>
      <c r="F338" s="817">
        <f>F239</f>
        <v>0</v>
      </c>
    </row>
    <row r="339" spans="1:6" s="41" customFormat="1" ht="12" customHeight="1">
      <c r="A339" s="829"/>
      <c r="B339" s="826"/>
      <c r="C339" s="686"/>
      <c r="D339" s="687"/>
      <c r="E339" s="164"/>
      <c r="F339" s="817"/>
    </row>
    <row r="340" spans="1:6" s="41" customFormat="1" ht="23.25" customHeight="1">
      <c r="A340" s="829" t="str">
        <f>A258</f>
        <v>II</v>
      </c>
      <c r="B340" s="827" t="str">
        <f>B258</f>
        <v>KANALIZACIJA</v>
      </c>
      <c r="C340" s="688"/>
      <c r="D340" s="689"/>
      <c r="E340" s="173"/>
      <c r="F340" s="817"/>
    </row>
    <row r="341" spans="1:6" s="41" customFormat="1" ht="15">
      <c r="A341" s="829"/>
      <c r="B341" s="826" t="str">
        <f>B259</f>
        <v>građevinski radovi</v>
      </c>
      <c r="C341" s="688"/>
      <c r="D341" s="689"/>
      <c r="E341" s="173"/>
      <c r="F341" s="817">
        <f>F271</f>
        <v>0</v>
      </c>
    </row>
    <row r="342" spans="1:6" s="41" customFormat="1" ht="38.25">
      <c r="A342" s="829"/>
      <c r="B342" s="826" t="str">
        <f>B273</f>
        <v>monterski radovi - OBRAĐENE INSTALACIJE KANALIZACIJE U TEMELJIMA, PODU I ZIDOVIMA</v>
      </c>
      <c r="C342" s="688"/>
      <c r="D342" s="689"/>
      <c r="E342" s="173"/>
      <c r="F342" s="817">
        <f>F287</f>
        <v>0</v>
      </c>
    </row>
    <row r="343" spans="1:6" s="41" customFormat="1" ht="12" customHeight="1">
      <c r="A343" s="829"/>
      <c r="B343" s="826"/>
      <c r="C343" s="688"/>
      <c r="D343" s="689"/>
      <c r="E343" s="173"/>
      <c r="F343" s="817"/>
    </row>
    <row r="344" spans="1:6" s="41" customFormat="1" ht="15">
      <c r="A344" s="829" t="str">
        <f>A290</f>
        <v>III</v>
      </c>
      <c r="B344" s="827" t="str">
        <f>B290</f>
        <v>SANITARNI UREĐAJI</v>
      </c>
      <c r="C344" s="688"/>
      <c r="D344" s="689"/>
      <c r="E344" s="173"/>
      <c r="F344" s="817">
        <f>F319</f>
        <v>0</v>
      </c>
    </row>
    <row r="345" spans="1:6" s="41" customFormat="1" ht="15">
      <c r="A345" s="829"/>
      <c r="B345" s="827"/>
      <c r="C345" s="688"/>
      <c r="D345" s="689"/>
      <c r="E345" s="173"/>
      <c r="F345" s="817"/>
    </row>
    <row r="346" spans="1:6" s="41" customFormat="1" ht="15">
      <c r="A346" s="829"/>
      <c r="B346" s="827"/>
      <c r="C346" s="688"/>
      <c r="D346" s="689"/>
      <c r="E346" s="173"/>
      <c r="F346" s="817"/>
    </row>
    <row r="347" spans="1:6" s="41" customFormat="1" ht="29.25" customHeight="1">
      <c r="A347" s="829" t="str">
        <f>A322</f>
        <v>IV</v>
      </c>
      <c r="B347" s="827" t="str">
        <f>B322</f>
        <v>RAZNI RADOVI - VODOVOD I KANALIZACIJA</v>
      </c>
      <c r="C347" s="688"/>
      <c r="D347" s="689"/>
      <c r="E347" s="173"/>
      <c r="F347" s="817">
        <f>F330</f>
        <v>0</v>
      </c>
    </row>
    <row r="348" spans="1:6" s="41" customFormat="1" ht="11.25" customHeight="1" thickBot="1">
      <c r="A348" s="826"/>
      <c r="B348" s="827"/>
      <c r="C348" s="688"/>
      <c r="D348" s="689"/>
      <c r="E348" s="173"/>
      <c r="F348" s="817"/>
    </row>
    <row r="349" spans="1:6" s="41" customFormat="1" ht="19.5" thickTop="1">
      <c r="A349" s="690"/>
      <c r="B349" s="830" t="s">
        <v>3803</v>
      </c>
      <c r="C349" s="690"/>
      <c r="D349" s="691"/>
      <c r="E349" s="179"/>
      <c r="F349" s="831">
        <f>SUM(F335:F348)</f>
        <v>0</v>
      </c>
    </row>
    <row r="350" spans="1:6" s="41" customFormat="1" ht="15">
      <c r="A350" s="662"/>
      <c r="B350" s="657"/>
      <c r="C350" s="613"/>
      <c r="D350" s="663"/>
      <c r="E350" s="169"/>
      <c r="F350" s="680"/>
    </row>
    <row r="353" spans="1:8">
      <c r="A353" s="498" t="s">
        <v>3734</v>
      </c>
      <c r="B353" s="499" t="s">
        <v>3735</v>
      </c>
      <c r="C353" s="500"/>
      <c r="D353" s="501"/>
      <c r="E353" s="123"/>
      <c r="F353" s="693" t="s">
        <v>3737</v>
      </c>
    </row>
    <row r="354" spans="1:8">
      <c r="A354" s="502"/>
      <c r="B354" s="503"/>
      <c r="C354" s="504"/>
      <c r="D354" s="505"/>
      <c r="E354" s="124"/>
      <c r="F354" s="694"/>
    </row>
    <row r="355" spans="1:8" ht="15.75">
      <c r="A355" s="506"/>
      <c r="B355" s="506" t="s">
        <v>3885</v>
      </c>
      <c r="D355" s="508"/>
      <c r="F355" s="206"/>
    </row>
    <row r="356" spans="1:8">
      <c r="A356" s="509"/>
      <c r="B356" s="510"/>
      <c r="D356" s="508"/>
      <c r="F356" s="206"/>
    </row>
    <row r="357" spans="1:8">
      <c r="A357" s="520"/>
      <c r="B357" s="232"/>
      <c r="C357" s="516"/>
      <c r="D357" s="517"/>
      <c r="F357" s="210"/>
    </row>
    <row r="358" spans="1:8">
      <c r="A358" s="535"/>
      <c r="B358" s="523"/>
      <c r="C358" s="516"/>
      <c r="D358" s="541"/>
      <c r="E358" s="128"/>
      <c r="F358" s="698"/>
    </row>
    <row r="359" spans="1:8" ht="19.5" customHeight="1">
      <c r="A359" s="534" t="s">
        <v>1058</v>
      </c>
      <c r="B359" s="692" t="s">
        <v>3740</v>
      </c>
      <c r="C359" s="516"/>
      <c r="D359" s="533"/>
      <c r="E359" s="128"/>
      <c r="F359" s="210">
        <f>SUM(F136)</f>
        <v>0</v>
      </c>
    </row>
    <row r="360" spans="1:8" ht="17.25" customHeight="1">
      <c r="A360" s="535"/>
      <c r="B360" s="523"/>
      <c r="C360" s="516"/>
      <c r="D360" s="541"/>
      <c r="E360" s="128"/>
      <c r="F360" s="698"/>
    </row>
    <row r="361" spans="1:8" ht="30.75" customHeight="1">
      <c r="A361" s="534" t="s">
        <v>1067</v>
      </c>
      <c r="B361" s="692" t="s">
        <v>3866</v>
      </c>
      <c r="C361" s="516"/>
      <c r="D361" s="533"/>
      <c r="E361" s="128"/>
      <c r="F361" s="210">
        <f>SUM(F200)</f>
        <v>0</v>
      </c>
    </row>
    <row r="362" spans="1:8" ht="18.75" customHeight="1">
      <c r="A362" s="534"/>
      <c r="B362" s="692"/>
      <c r="C362" s="516"/>
      <c r="D362" s="533"/>
      <c r="E362" s="128"/>
      <c r="F362" s="210"/>
    </row>
    <row r="363" spans="1:8" ht="18.75" customHeight="1">
      <c r="A363" s="534" t="s">
        <v>1092</v>
      </c>
      <c r="B363" s="692" t="s">
        <v>3867</v>
      </c>
      <c r="C363" s="516"/>
      <c r="D363" s="533"/>
      <c r="E363" s="128"/>
      <c r="F363" s="210">
        <f>SUM(F349)</f>
        <v>0</v>
      </c>
    </row>
    <row r="364" spans="1:8" ht="18.75" customHeight="1">
      <c r="A364" s="534"/>
      <c r="B364" s="692"/>
      <c r="C364" s="516"/>
      <c r="D364" s="533"/>
      <c r="E364" s="128"/>
      <c r="F364" s="210"/>
      <c r="H364" s="130"/>
    </row>
    <row r="365" spans="1:8" ht="18.75" customHeight="1">
      <c r="A365" s="534"/>
      <c r="B365" s="692"/>
      <c r="C365" s="516"/>
      <c r="D365" s="533"/>
      <c r="E365" s="128"/>
      <c r="F365" s="210"/>
    </row>
    <row r="366" spans="1:8">
      <c r="A366" s="545"/>
      <c r="B366" s="552"/>
      <c r="C366" s="513"/>
      <c r="D366" s="541"/>
      <c r="E366" s="128"/>
      <c r="F366" s="698"/>
    </row>
    <row r="367" spans="1:8" ht="13.5">
      <c r="A367" s="518"/>
      <c r="B367" s="540" t="s">
        <v>2642</v>
      </c>
      <c r="C367" s="516"/>
      <c r="D367" s="517"/>
      <c r="F367" s="701">
        <f>SUM(F359:F366)</f>
        <v>0</v>
      </c>
    </row>
    <row r="368" spans="1:8" ht="12" customHeight="1">
      <c r="A368" s="545"/>
      <c r="B368" s="552"/>
      <c r="C368" s="513"/>
      <c r="D368" s="541"/>
      <c r="E368" s="128"/>
      <c r="F368" s="698"/>
    </row>
    <row r="369" spans="2:2" ht="25.5">
      <c r="B369" s="832" t="s">
        <v>3868</v>
      </c>
    </row>
  </sheetData>
  <sheetProtection algorithmName="SHA-512" hashValue="qn9KE/49+O3xD29z236MHENVjCqy/Dc+MrWGcjvowouTvPR9y+ZX9tR7ePSiL+6pr2Kdm8weS+HAP4h3qHSm8w==" saltValue="jBxvM9UoZ/cHAWaRyk4G7A==" spinCount="100000" sheet="1" select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42"/>
  <sheetViews>
    <sheetView topLeftCell="A10" workbookViewId="0">
      <selection activeCell="E23" sqref="E23"/>
    </sheetView>
  </sheetViews>
  <sheetFormatPr defaultRowHeight="12.75"/>
  <cols>
    <col min="1" max="1" width="4.140625" style="17" customWidth="1"/>
    <col min="2" max="2" width="47.28515625" style="17" customWidth="1"/>
    <col min="3" max="3" width="15.7109375" style="17" customWidth="1"/>
    <col min="4" max="4" width="16" style="1602" bestFit="1" customWidth="1"/>
    <col min="5" max="5" width="48.42578125" style="17" customWidth="1"/>
    <col min="6" max="16384" width="9.140625" style="17"/>
  </cols>
  <sheetData>
    <row r="8" spans="1:8" s="14" customFormat="1">
      <c r="A8" s="1582"/>
      <c r="B8" s="1583"/>
      <c r="C8" s="1584"/>
      <c r="D8" s="1585"/>
      <c r="E8" s="90"/>
      <c r="F8" s="7"/>
      <c r="G8" s="7"/>
      <c r="H8" s="91"/>
    </row>
    <row r="9" spans="1:8" s="14" customFormat="1">
      <c r="A9" s="1582"/>
      <c r="B9" s="1583"/>
      <c r="C9" s="1584"/>
      <c r="D9" s="1585"/>
      <c r="E9" s="90"/>
      <c r="F9" s="7"/>
      <c r="G9" s="7"/>
      <c r="H9" s="91"/>
    </row>
    <row r="10" spans="1:8" s="14" customFormat="1" ht="15">
      <c r="A10" s="1586"/>
      <c r="B10" s="1587" t="s">
        <v>3886</v>
      </c>
      <c r="C10" s="1588"/>
      <c r="D10" s="1589"/>
      <c r="E10" s="90"/>
      <c r="F10" s="7"/>
      <c r="G10" s="7"/>
      <c r="H10" s="91"/>
    </row>
    <row r="11" spans="1:8" s="14" customFormat="1" ht="15.75" thickBot="1">
      <c r="A11" s="56"/>
      <c r="B11" s="57"/>
      <c r="C11" s="58"/>
      <c r="D11" s="59"/>
      <c r="E11" s="90"/>
      <c r="F11" s="7"/>
      <c r="G11" s="7"/>
      <c r="H11" s="91"/>
    </row>
    <row r="12" spans="1:8" s="69" customFormat="1" ht="15" customHeight="1">
      <c r="A12" s="60" t="s">
        <v>1058</v>
      </c>
      <c r="B12" s="61" t="s">
        <v>3887</v>
      </c>
      <c r="C12" s="62"/>
      <c r="D12" s="63"/>
      <c r="E12" s="68"/>
      <c r="H12" s="68"/>
    </row>
    <row r="13" spans="1:8" s="69" customFormat="1" ht="15.75">
      <c r="A13" s="64" t="s">
        <v>18</v>
      </c>
      <c r="B13" s="65" t="s">
        <v>3888</v>
      </c>
      <c r="C13" s="66"/>
      <c r="D13" s="67">
        <f>'GRAĐEVINSKO OBRTNIČKI RADOVI'!F638</f>
        <v>0</v>
      </c>
      <c r="E13" s="68"/>
      <c r="H13" s="68"/>
    </row>
    <row r="14" spans="1:8" s="69" customFormat="1" ht="15.75" customHeight="1">
      <c r="A14" s="64"/>
      <c r="B14" s="70"/>
      <c r="C14" s="71"/>
      <c r="D14" s="72"/>
      <c r="E14" s="68"/>
      <c r="H14" s="68"/>
    </row>
    <row r="15" spans="1:8" s="69" customFormat="1" ht="16.5" thickBot="1">
      <c r="A15" s="73"/>
      <c r="B15" s="74" t="s">
        <v>3889</v>
      </c>
      <c r="C15" s="75"/>
      <c r="D15" s="76">
        <f>'GRAĐEVINSKO OBRTNIČKI RADOVI'!F2136</f>
        <v>0</v>
      </c>
      <c r="E15" s="68"/>
      <c r="H15" s="68"/>
    </row>
    <row r="16" spans="1:8" s="69" customFormat="1" ht="16.5" thickBot="1">
      <c r="A16" s="64"/>
      <c r="B16" s="77"/>
      <c r="C16" s="58"/>
      <c r="D16" s="78"/>
      <c r="E16" s="68"/>
      <c r="H16" s="68"/>
    </row>
    <row r="17" spans="1:8" s="69" customFormat="1" ht="15" customHeight="1">
      <c r="A17" s="60"/>
      <c r="B17" s="725" t="s">
        <v>3890</v>
      </c>
      <c r="C17" s="726"/>
      <c r="D17" s="79"/>
      <c r="E17" s="68"/>
      <c r="H17" s="68"/>
    </row>
    <row r="18" spans="1:8" s="69" customFormat="1" ht="15.75">
      <c r="A18" s="64" t="s">
        <v>18</v>
      </c>
      <c r="B18" s="65" t="s">
        <v>3891</v>
      </c>
      <c r="C18" s="66"/>
      <c r="D18" s="67">
        <f>'GRAĐEVINSKO OBRTNIČKI RADOVI'!F2506</f>
        <v>0</v>
      </c>
      <c r="E18" s="68"/>
      <c r="H18" s="68"/>
    </row>
    <row r="19" spans="1:8" s="69" customFormat="1" ht="15.75" customHeight="1">
      <c r="A19" s="64"/>
      <c r="B19" s="70"/>
      <c r="C19" s="71"/>
      <c r="D19" s="72"/>
      <c r="E19" s="68"/>
      <c r="H19" s="68"/>
    </row>
    <row r="20" spans="1:8" s="69" customFormat="1" ht="16.5" thickBot="1">
      <c r="A20" s="73"/>
      <c r="B20" s="80" t="s">
        <v>3892</v>
      </c>
      <c r="C20" s="75"/>
      <c r="D20" s="76">
        <f>'GRAĐEVINSKO OBRTNIČKI RADOVI'!F2777</f>
        <v>0</v>
      </c>
      <c r="E20" s="68"/>
      <c r="H20" s="68"/>
    </row>
    <row r="21" spans="1:8" s="69" customFormat="1" ht="16.5" thickBot="1">
      <c r="A21" s="81"/>
      <c r="B21" s="82"/>
      <c r="C21" s="58"/>
      <c r="D21" s="83"/>
      <c r="E21" s="68"/>
      <c r="H21" s="68"/>
    </row>
    <row r="22" spans="1:8" s="69" customFormat="1" ht="16.5" thickBot="1">
      <c r="A22" s="84" t="s">
        <v>1099</v>
      </c>
      <c r="B22" s="85" t="s">
        <v>3893</v>
      </c>
      <c r="C22" s="86"/>
      <c r="D22" s="87">
        <f>ELEKTROINSTALACIJE!F942</f>
        <v>0</v>
      </c>
      <c r="E22" s="68"/>
      <c r="H22" s="68"/>
    </row>
    <row r="23" spans="1:8" s="69" customFormat="1" ht="16.5" thickBot="1">
      <c r="A23" s="81"/>
      <c r="B23" s="82"/>
      <c r="C23" s="88"/>
      <c r="D23" s="89"/>
      <c r="E23" s="68"/>
      <c r="H23" s="68"/>
    </row>
    <row r="24" spans="1:8" s="14" customFormat="1" ht="15.75" thickBot="1">
      <c r="A24" s="84" t="s">
        <v>1137</v>
      </c>
      <c r="B24" s="85" t="s">
        <v>3894</v>
      </c>
      <c r="C24" s="86"/>
      <c r="D24" s="87">
        <f>'SUSTAV ZA DOJAVU POŽARA'!F251</f>
        <v>0</v>
      </c>
      <c r="E24" s="90"/>
      <c r="F24" s="7"/>
      <c r="G24" s="7"/>
      <c r="H24" s="91"/>
    </row>
    <row r="25" spans="1:8" s="14" customFormat="1" ht="15.75" thickBot="1">
      <c r="A25" s="196"/>
      <c r="B25" s="82"/>
      <c r="C25" s="197"/>
      <c r="D25" s="198"/>
      <c r="E25" s="90"/>
      <c r="F25" s="7"/>
      <c r="G25" s="7"/>
      <c r="H25" s="91"/>
    </row>
    <row r="26" spans="1:8" s="14" customFormat="1" ht="15.75" thickBot="1">
      <c r="A26" s="84" t="s">
        <v>1140</v>
      </c>
      <c r="B26" s="85" t="s">
        <v>3901</v>
      </c>
      <c r="C26" s="86"/>
      <c r="D26" s="87">
        <f>'SUSTAV TEHNIČKE ZAŠTITE'!F603</f>
        <v>0</v>
      </c>
      <c r="E26" s="90"/>
      <c r="F26" s="7"/>
      <c r="G26" s="7"/>
      <c r="H26" s="91"/>
    </row>
    <row r="27" spans="1:8" s="14" customFormat="1" ht="15.75" thickBot="1">
      <c r="A27" s="84"/>
      <c r="B27" s="85"/>
      <c r="C27" s="86"/>
      <c r="D27" s="87"/>
      <c r="E27" s="90"/>
      <c r="F27" s="7"/>
      <c r="G27" s="7"/>
      <c r="H27" s="91"/>
    </row>
    <row r="28" spans="1:8" s="14" customFormat="1" ht="15.75" thickBot="1">
      <c r="A28" s="84" t="s">
        <v>1113</v>
      </c>
      <c r="B28" s="85" t="s">
        <v>3899</v>
      </c>
      <c r="C28" s="86"/>
      <c r="D28" s="87">
        <f>SUM('VODA I KANALIZACIJA ŠKOLA'!F387)</f>
        <v>0</v>
      </c>
      <c r="E28" s="90"/>
      <c r="F28" s="7"/>
      <c r="G28" s="7"/>
      <c r="H28" s="91"/>
    </row>
    <row r="29" spans="1:8" s="14" customFormat="1" ht="15.75" thickBot="1">
      <c r="A29" s="196"/>
      <c r="B29" s="82"/>
      <c r="C29" s="197"/>
      <c r="D29" s="198"/>
      <c r="E29" s="90"/>
      <c r="F29" s="7"/>
      <c r="G29" s="7"/>
      <c r="H29" s="91"/>
    </row>
    <row r="30" spans="1:8" s="14" customFormat="1" ht="15.75" thickBot="1">
      <c r="A30" s="84" t="s">
        <v>1118</v>
      </c>
      <c r="B30" s="85" t="s">
        <v>3900</v>
      </c>
      <c r="C30" s="86"/>
      <c r="D30" s="87">
        <f>SUM('VODA I KANALIZACIJA DVORANA'!F367)</f>
        <v>0</v>
      </c>
      <c r="E30" s="90"/>
      <c r="F30" s="7"/>
      <c r="G30" s="7"/>
      <c r="H30" s="91"/>
    </row>
    <row r="31" spans="1:8" s="14" customFormat="1" ht="16.5" thickBot="1">
      <c r="A31" s="81"/>
      <c r="B31" s="82"/>
      <c r="C31" s="92"/>
      <c r="D31" s="89"/>
      <c r="E31" s="90"/>
      <c r="F31" s="7"/>
      <c r="G31" s="7"/>
      <c r="H31" s="91"/>
    </row>
    <row r="32" spans="1:8" s="69" customFormat="1" ht="16.5" thickBot="1">
      <c r="A32" s="84" t="s">
        <v>1150</v>
      </c>
      <c r="B32" s="85" t="s">
        <v>3895</v>
      </c>
      <c r="C32" s="1590"/>
      <c r="D32" s="87">
        <f>'STROJARSKI RADOVI'!F1722</f>
        <v>0</v>
      </c>
      <c r="E32" s="68"/>
      <c r="H32" s="68"/>
    </row>
    <row r="33" spans="1:8" s="69" customFormat="1" ht="15.75">
      <c r="A33" s="81"/>
      <c r="B33" s="82"/>
      <c r="C33" s="88"/>
      <c r="D33" s="89"/>
      <c r="E33" s="1591" t="s">
        <v>3896</v>
      </c>
      <c r="H33" s="68"/>
    </row>
    <row r="34" spans="1:8" s="14" customFormat="1" ht="15.75">
      <c r="A34" s="81"/>
      <c r="B34" s="82"/>
      <c r="C34" s="58"/>
      <c r="D34" s="83"/>
      <c r="E34" s="90"/>
      <c r="F34" s="7"/>
      <c r="G34" s="7"/>
      <c r="H34" s="91"/>
    </row>
    <row r="35" spans="1:8" ht="15.75">
      <c r="A35" s="81"/>
      <c r="B35" s="82"/>
      <c r="C35" s="58"/>
      <c r="D35" s="83"/>
    </row>
    <row r="36" spans="1:8" ht="15">
      <c r="A36" s="81"/>
      <c r="B36" s="82"/>
      <c r="C36" s="58"/>
      <c r="D36" s="93"/>
    </row>
    <row r="37" spans="1:8" ht="15.75">
      <c r="A37" s="94"/>
      <c r="B37" s="95" t="s">
        <v>3897</v>
      </c>
      <c r="C37" s="96"/>
      <c r="D37" s="97">
        <f>SUM(D13:D32)</f>
        <v>0</v>
      </c>
    </row>
    <row r="38" spans="1:8" ht="15">
      <c r="A38" s="81"/>
      <c r="B38" s="82"/>
      <c r="C38" s="58"/>
      <c r="D38" s="98"/>
    </row>
    <row r="39" spans="1:8" ht="14.25">
      <c r="A39" s="1592"/>
      <c r="B39" s="1593"/>
      <c r="C39" s="1593"/>
      <c r="D39" s="1594"/>
    </row>
    <row r="40" spans="1:8" ht="15.75">
      <c r="A40" s="1592"/>
      <c r="B40" s="1595" t="s">
        <v>3898</v>
      </c>
      <c r="C40" s="1593"/>
      <c r="D40" s="1596">
        <f>0.25*D37</f>
        <v>0</v>
      </c>
    </row>
    <row r="41" spans="1:8" ht="15.75">
      <c r="A41" s="1597"/>
      <c r="B41" s="1598"/>
      <c r="C41" s="1598"/>
      <c r="D41" s="1599"/>
    </row>
    <row r="42" spans="1:8" ht="15.75">
      <c r="A42" s="1597"/>
      <c r="B42" s="1600" t="s">
        <v>10</v>
      </c>
      <c r="C42" s="1598"/>
      <c r="D42" s="1601">
        <f>D37+D40</f>
        <v>0</v>
      </c>
    </row>
  </sheetData>
  <mergeCells count="2">
    <mergeCell ref="B10:C10"/>
    <mergeCell ref="B17:C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GRAĐEVINSKO OBRTNIČKI RADOVI</vt:lpstr>
      <vt:lpstr>STROJARSKI RADOVI</vt:lpstr>
      <vt:lpstr>ELEKTROINSTALACIJE</vt:lpstr>
      <vt:lpstr>SUSTAV ZA DOJAVU POŽARA</vt:lpstr>
      <vt:lpstr>SUSTAV TEHNIČKE ZAŠTITE</vt:lpstr>
      <vt:lpstr>VODA I KANALIZACIJA ŠKOLA</vt:lpstr>
      <vt:lpstr>VODA I KANALIZACIJA DVORANA</vt:lpstr>
      <vt:lpstr>SVEUKUPNA REKAPITULACIJA</vt:lpstr>
      <vt:lpstr>'SUSTAV TEHNIČKE ZAŠTITE'!OLE_LINK1</vt:lpstr>
      <vt:lpstr>ELEKTROINSTALACIJE!Print_Area</vt:lpstr>
      <vt:lpstr>'SUSTAV TEHNIČKE ZAŠTITE'!Print_Area</vt:lpstr>
      <vt:lpstr>'SUSTAV ZA DOJAVU POŽARA'!Print_Area</vt:lpstr>
      <vt:lpstr>'SUSTAV TEHNIČKE ZAŠTITE'!Print_Titles</vt:lpstr>
      <vt:lpstr>'SUSTAV ZA DOJAVU POŽARA'!Print_Titles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dc:creator>
  <cp:lastModifiedBy>Goran</cp:lastModifiedBy>
  <cp:lastPrinted>2019-02-12T08:49:53Z</cp:lastPrinted>
  <dcterms:created xsi:type="dcterms:W3CDTF">1997-07-30T21:30:53Z</dcterms:created>
  <dcterms:modified xsi:type="dcterms:W3CDTF">2019-02-20T13:09:15Z</dcterms:modified>
</cp:coreProperties>
</file>